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3Wilson\Desktop\3. Indicators\Updated Spreadsheets 2019\"/>
    </mc:Choice>
  </mc:AlternateContent>
  <bookViews>
    <workbookView xWindow="14385" yWindow="-15" windowWidth="14415" windowHeight="12825"/>
  </bookViews>
  <sheets>
    <sheet name="Contents" sheetId="1" r:id="rId1"/>
    <sheet name="Summary" sheetId="2" r:id="rId2"/>
    <sheet name="Visits" sheetId="3" r:id="rId3"/>
    <sheet name="Participation" sheetId="4" r:id="rId4"/>
    <sheet name="Membership" sheetId="5" r:id="rId5"/>
    <sheet name="Heritage Open Days" sheetId="6" r:id="rId6"/>
    <sheet name="Volunteering" sheetId="7" r:id="rId7"/>
    <sheet name="Museums and Galleries" sheetId="8" r:id="rId8"/>
    <sheet name="Educational visits" sheetId="9" r:id="rId9"/>
    <sheet name="Education" sheetId="10" r:id="rId10"/>
    <sheet name="Wellbeing" sheetId="11" r:id="rId11"/>
    <sheet name="Social Media" sheetId="12" r:id="rId12"/>
  </sheets>
  <definedNames>
    <definedName name="_xlnm._FilterDatabase" localSheetId="2" hidden="1">Visits!$AC$15:$AC$16</definedName>
  </definedNames>
  <calcPr calcId="162913"/>
</workbook>
</file>

<file path=xl/calcChain.xml><?xml version="1.0" encoding="utf-8"?>
<calcChain xmlns="http://schemas.openxmlformats.org/spreadsheetml/2006/main">
  <c r="O48" i="5" l="1"/>
  <c r="N48" i="5"/>
  <c r="C103" i="2" l="1"/>
  <c r="C104" i="2"/>
  <c r="C102" i="2"/>
  <c r="C101" i="2"/>
  <c r="N97" i="2" l="1"/>
  <c r="N95" i="2"/>
  <c r="N96" i="2"/>
  <c r="N98" i="2"/>
  <c r="E84" i="2"/>
  <c r="AG18" i="3" l="1"/>
  <c r="AG19" i="3"/>
  <c r="AG20" i="3"/>
  <c r="AG21" i="3"/>
  <c r="AG22" i="3"/>
  <c r="AG23" i="3"/>
  <c r="AG24" i="3"/>
  <c r="AG17" i="3"/>
  <c r="D31" i="7" l="1"/>
  <c r="U21" i="9" l="1"/>
  <c r="U22" i="9"/>
  <c r="U23" i="9"/>
  <c r="U24" i="9"/>
  <c r="U25" i="9"/>
  <c r="U26" i="9"/>
  <c r="U27" i="9"/>
  <c r="U28" i="9"/>
  <c r="U29" i="9"/>
  <c r="U20" i="9"/>
  <c r="U12" i="9"/>
  <c r="U13" i="9"/>
  <c r="U14" i="9"/>
  <c r="U15" i="9"/>
  <c r="U16" i="9"/>
  <c r="U17" i="9"/>
  <c r="U18" i="9"/>
  <c r="U11" i="9"/>
  <c r="T8" i="7" l="1"/>
  <c r="S26" i="10" l="1"/>
  <c r="S27" i="10"/>
  <c r="S28" i="10"/>
  <c r="S29" i="10"/>
  <c r="S30" i="10"/>
  <c r="S32" i="10"/>
  <c r="S25" i="10"/>
  <c r="U17" i="10"/>
  <c r="U18" i="10"/>
  <c r="U19" i="10"/>
  <c r="U20" i="10"/>
  <c r="U21" i="10"/>
  <c r="U23" i="10"/>
  <c r="U16" i="10"/>
  <c r="T17" i="10"/>
  <c r="T18" i="10"/>
  <c r="T19" i="10"/>
  <c r="T20" i="10"/>
  <c r="T21" i="10"/>
  <c r="T23" i="10"/>
  <c r="T16" i="10"/>
  <c r="T10" i="10"/>
  <c r="T8" i="10"/>
  <c r="S22" i="10" l="1"/>
  <c r="S31" i="10" l="1"/>
  <c r="U22" i="10"/>
  <c r="T22" i="10"/>
  <c r="P52" i="3"/>
  <c r="L103" i="3" l="1"/>
  <c r="U23" i="5" l="1"/>
  <c r="U22" i="5"/>
  <c r="T22" i="5"/>
  <c r="U21" i="5"/>
  <c r="T21" i="5"/>
  <c r="U20" i="5"/>
  <c r="T20" i="5"/>
  <c r="U19" i="5"/>
  <c r="T19" i="5"/>
  <c r="U18" i="5"/>
  <c r="T18" i="5"/>
  <c r="U17" i="5"/>
  <c r="T17" i="5"/>
  <c r="U16" i="5"/>
  <c r="T16" i="5"/>
  <c r="U15" i="5"/>
  <c r="T15" i="5"/>
  <c r="U14" i="5"/>
  <c r="T14" i="5"/>
  <c r="U13" i="5"/>
  <c r="T13" i="5"/>
  <c r="U12" i="5"/>
  <c r="T12" i="5"/>
  <c r="U11" i="5"/>
  <c r="T11" i="5"/>
  <c r="U10" i="5"/>
  <c r="T10" i="5"/>
  <c r="U9" i="5"/>
  <c r="T9" i="5"/>
  <c r="U8" i="5"/>
  <c r="T8" i="5"/>
  <c r="T31" i="5"/>
  <c r="T37" i="5"/>
  <c r="T38" i="5"/>
  <c r="T39" i="5"/>
  <c r="T40" i="5"/>
  <c r="T30" i="5"/>
  <c r="U31" i="5"/>
  <c r="U36" i="5"/>
  <c r="U37" i="5"/>
  <c r="U38" i="5"/>
  <c r="U39" i="5"/>
  <c r="U40" i="5"/>
  <c r="U30" i="5"/>
  <c r="M64" i="5" l="1"/>
  <c r="P57" i="3" l="1"/>
  <c r="P56" i="3"/>
  <c r="P55" i="3"/>
  <c r="P54" i="3"/>
  <c r="N58" i="3"/>
  <c r="M58" i="3"/>
  <c r="Q52" i="3" l="1"/>
  <c r="Q54" i="3"/>
  <c r="Q58" i="3"/>
  <c r="Q57" i="3"/>
  <c r="Q55" i="3"/>
  <c r="Q56" i="3"/>
  <c r="P58" i="3"/>
  <c r="U58" i="9"/>
  <c r="U57" i="9"/>
  <c r="U56" i="9"/>
  <c r="U55" i="9"/>
  <c r="U53" i="9"/>
  <c r="U52" i="9"/>
  <c r="U51" i="9"/>
  <c r="U50" i="9"/>
  <c r="T58" i="9"/>
  <c r="T57" i="9"/>
  <c r="T56" i="9"/>
  <c r="T55" i="9"/>
  <c r="T53" i="9"/>
  <c r="T52" i="9"/>
  <c r="T51" i="9"/>
  <c r="T50" i="9"/>
  <c r="S59" i="9"/>
  <c r="T59" i="9" s="1"/>
  <c r="J64" i="5" l="1"/>
  <c r="K64" i="5"/>
  <c r="L64" i="5"/>
  <c r="O47" i="3" l="1"/>
  <c r="O46" i="3"/>
  <c r="O45" i="3"/>
  <c r="O44" i="3"/>
  <c r="O43" i="3"/>
  <c r="O42" i="3"/>
  <c r="O41" i="3"/>
  <c r="O40" i="3"/>
  <c r="O39" i="3"/>
  <c r="N47" i="3"/>
  <c r="N46" i="3"/>
  <c r="N45" i="3"/>
  <c r="N44" i="3"/>
  <c r="N43" i="3"/>
  <c r="N42" i="3"/>
  <c r="N41" i="3"/>
  <c r="N40" i="3"/>
  <c r="N39" i="3"/>
  <c r="M48" i="3"/>
  <c r="O48" i="3" s="1"/>
  <c r="N48" i="3" l="1"/>
  <c r="U47" i="9"/>
  <c r="U46" i="9"/>
  <c r="U45" i="9"/>
  <c r="U44" i="9"/>
  <c r="U43" i="9"/>
  <c r="U42" i="9"/>
  <c r="U41" i="9"/>
  <c r="U40" i="9"/>
  <c r="U39" i="9"/>
  <c r="T47" i="9"/>
  <c r="T46" i="9"/>
  <c r="T45" i="9"/>
  <c r="T44" i="9"/>
  <c r="T43" i="9"/>
  <c r="T42" i="9"/>
  <c r="T41" i="9"/>
  <c r="T40" i="9"/>
  <c r="T39" i="9"/>
  <c r="S48" i="9"/>
  <c r="T48" i="9" s="1"/>
  <c r="AE9" i="6" l="1"/>
  <c r="AE10" i="6"/>
  <c r="AE11" i="6"/>
  <c r="AE12" i="6"/>
  <c r="AE13" i="6"/>
  <c r="AE14" i="6"/>
  <c r="AE15" i="6"/>
  <c r="AE8" i="6"/>
  <c r="AE7" i="6"/>
  <c r="AD18" i="6"/>
  <c r="AD17" i="6"/>
  <c r="AD9" i="6"/>
  <c r="AD10" i="6"/>
  <c r="AD11" i="6"/>
  <c r="AD12" i="6"/>
  <c r="AD13" i="6"/>
  <c r="AD14" i="6"/>
  <c r="AD15" i="6"/>
  <c r="AD8" i="6"/>
  <c r="AD7" i="6"/>
  <c r="AC18" i="6"/>
  <c r="AC17" i="6"/>
  <c r="AC8" i="6"/>
  <c r="AC9" i="6"/>
  <c r="AC10" i="6"/>
  <c r="AC11" i="6"/>
  <c r="AC12" i="6"/>
  <c r="AC13" i="6"/>
  <c r="AC14" i="6"/>
  <c r="AC15" i="6"/>
  <c r="AC7" i="6"/>
  <c r="M96" i="2" l="1"/>
  <c r="M98" i="2"/>
  <c r="M95" i="2"/>
  <c r="E83" i="2"/>
  <c r="W18" i="9" l="1"/>
  <c r="W22" i="10"/>
  <c r="V10" i="10"/>
  <c r="V8" i="10"/>
  <c r="W23" i="10" l="1"/>
  <c r="H41" i="10" l="1"/>
  <c r="H42" i="10"/>
  <c r="H43" i="10"/>
  <c r="H44" i="10"/>
  <c r="H45" i="10"/>
  <c r="H46" i="10"/>
  <c r="H47" i="10"/>
  <c r="H40" i="10"/>
  <c r="R26" i="10"/>
  <c r="R27" i="10"/>
  <c r="R28" i="10"/>
  <c r="R29" i="10"/>
  <c r="R30" i="10"/>
  <c r="R31" i="10"/>
  <c r="R32" i="10"/>
  <c r="R25" i="10"/>
  <c r="G47" i="10" l="1"/>
  <c r="E47" i="10"/>
  <c r="C47" i="10"/>
  <c r="E40" i="10"/>
  <c r="G40" i="10"/>
  <c r="C40" i="10"/>
  <c r="C44" i="10"/>
  <c r="G44" i="10"/>
  <c r="E44" i="10"/>
  <c r="G43" i="10"/>
  <c r="E43" i="10"/>
  <c r="C43" i="10"/>
  <c r="G46" i="10"/>
  <c r="E46" i="10"/>
  <c r="C46" i="10"/>
  <c r="G42" i="10"/>
  <c r="E42" i="10"/>
  <c r="C42" i="10"/>
  <c r="G45" i="10"/>
  <c r="E45" i="10"/>
  <c r="C45" i="10"/>
  <c r="G41" i="10"/>
  <c r="E41" i="10"/>
  <c r="C41" i="10"/>
  <c r="R59" i="9"/>
  <c r="U59" i="9" s="1"/>
  <c r="R48" i="9"/>
  <c r="U48" i="9" s="1"/>
  <c r="O58" i="3" l="1"/>
  <c r="O57" i="3"/>
  <c r="O56" i="3"/>
  <c r="O55" i="3"/>
  <c r="O54" i="3"/>
  <c r="I42" i="7" l="1"/>
  <c r="C31" i="7" s="1"/>
</calcChain>
</file>

<file path=xl/sharedStrings.xml><?xml version="1.0" encoding="utf-8"?>
<sst xmlns="http://schemas.openxmlformats.org/spreadsheetml/2006/main" count="3245" uniqueCount="583">
  <si>
    <t>CONTENTS</t>
  </si>
  <si>
    <t>Click button below to follow links to the indicators:</t>
  </si>
  <si>
    <t>No. of visits to historic properties 1989 =100, England</t>
  </si>
  <si>
    <t>Participation</t>
  </si>
  <si>
    <t>Adult Participation in the Historic Environment (% who have participated)</t>
  </si>
  <si>
    <t>2005/06</t>
  </si>
  <si>
    <t>2006/07</t>
  </si>
  <si>
    <t>2007/08</t>
  </si>
  <si>
    <t>2008/09</t>
  </si>
  <si>
    <t>2009/10</t>
  </si>
  <si>
    <t>2010/11</t>
  </si>
  <si>
    <t>2011/12</t>
  </si>
  <si>
    <t>2012/13</t>
  </si>
  <si>
    <t>2013/14</t>
  </si>
  <si>
    <t>2014/15</t>
  </si>
  <si>
    <t>All adults (16 plus)</t>
  </si>
  <si>
    <t>Adults in Lower Socio-Economic Groups</t>
  </si>
  <si>
    <t>Black and Ethnic Minorities Adults</t>
  </si>
  <si>
    <t>People with limiting illness or disabilities</t>
  </si>
  <si>
    <t>Child Participation in the Historic Environment (% who have participated)</t>
  </si>
  <si>
    <t xml:space="preserve">11-15 year olds </t>
  </si>
  <si>
    <t>5-15 year olds</t>
  </si>
  <si>
    <t xml:space="preserve">5-10 year olds </t>
  </si>
  <si>
    <t>Source: Taking Part Survey</t>
  </si>
  <si>
    <t>HODs Events by Year</t>
  </si>
  <si>
    <t xml:space="preserve">Number of HODs events </t>
  </si>
  <si>
    <t>Number of HOD Visits</t>
  </si>
  <si>
    <t>Source: Heritage Open Days</t>
  </si>
  <si>
    <t>Membership</t>
  </si>
  <si>
    <t>Numbers</t>
  </si>
  <si>
    <t>English Heritage Membership (excl. corporate members)</t>
  </si>
  <si>
    <t>English Heritage Membership (incl. corporate members)</t>
  </si>
  <si>
    <t>National Trust Membership</t>
  </si>
  <si>
    <t xml:space="preserve">Historic Houses Association (HHA) </t>
  </si>
  <si>
    <t>Indexed (2007/09=100%)</t>
  </si>
  <si>
    <t>English Heritage (excl. corporate)</t>
  </si>
  <si>
    <t>English Heritage  (incl. corporate)</t>
  </si>
  <si>
    <t xml:space="preserve">National Trust </t>
  </si>
  <si>
    <t>Volunteering</t>
  </si>
  <si>
    <t>Approx. number of Historic Environment Volunteers, England</t>
  </si>
  <si>
    <t>16-24</t>
  </si>
  <si>
    <t>25-44</t>
  </si>
  <si>
    <t>45-64</t>
  </si>
  <si>
    <t>65-74</t>
  </si>
  <si>
    <t>75+</t>
  </si>
  <si>
    <t>Education Visits</t>
  </si>
  <si>
    <t xml:space="preserve">(2001=100) </t>
  </si>
  <si>
    <t>Source: Visit England</t>
  </si>
  <si>
    <t xml:space="preserve">Visits to historic environment sites </t>
  </si>
  <si>
    <t xml:space="preserve">While the number of visits to historic attractions is a measure of participation, it is also a measure of the economic benefits, because if we match visitor numbers and visitor spend, we have a useful proxy for the minimum economic benefit derived from heritage assets. </t>
  </si>
  <si>
    <t>The indicators presented below include visitor data from the following organisations (click on names to go to data):</t>
  </si>
  <si>
    <t>(Return to contents page)</t>
  </si>
  <si>
    <t>Visit England</t>
  </si>
  <si>
    <t>English Heritage visits</t>
  </si>
  <si>
    <t>National Trust visitor numbers</t>
  </si>
  <si>
    <t>Historic Houses Association visitor numbers</t>
  </si>
  <si>
    <t xml:space="preserve">Church Conservation Trust </t>
  </si>
  <si>
    <t xml:space="preserve">This survey measures visitor numbers throughout the leisure industry but Historic England commissions Visit England to produce findings for the historic environment sector. The full report is available on www.heritagecounts.org.uk </t>
  </si>
  <si>
    <t xml:space="preserve">Trends in number of visits to historic properties 1989-2014 </t>
  </si>
  <si>
    <r>
      <t xml:space="preserve">…By attraction type (Indexed 1989=100) </t>
    </r>
    <r>
      <rPr>
        <b/>
        <vertAlign val="superscript"/>
        <sz val="11"/>
        <color indexed="8"/>
        <rFont val="Calibri"/>
        <family val="2"/>
      </rPr>
      <t>1</t>
    </r>
  </si>
  <si>
    <t>Castles / forts</t>
  </si>
  <si>
    <t>Gardens</t>
  </si>
  <si>
    <t>Historic Houses</t>
  </si>
  <si>
    <t xml:space="preserve">Historic monuments </t>
  </si>
  <si>
    <t xml:space="preserve">Visitor/ heritage centres </t>
  </si>
  <si>
    <t>Places of worship</t>
  </si>
  <si>
    <t>Other historic properties</t>
  </si>
  <si>
    <t xml:space="preserve">England historic properties </t>
  </si>
  <si>
    <r>
      <t xml:space="preserve">…By region (Indexed 2000=100) </t>
    </r>
    <r>
      <rPr>
        <b/>
        <vertAlign val="superscript"/>
        <sz val="11"/>
        <color indexed="8"/>
        <rFont val="Calibri"/>
        <family val="2"/>
      </rPr>
      <t>1</t>
    </r>
  </si>
  <si>
    <t>North East</t>
  </si>
  <si>
    <t>-</t>
  </si>
  <si>
    <t xml:space="preserve">North West </t>
  </si>
  <si>
    <t>Yorkshire and the Humber</t>
  </si>
  <si>
    <t>East Midlands</t>
  </si>
  <si>
    <t>West Midlands</t>
  </si>
  <si>
    <t>East of England</t>
  </si>
  <si>
    <t>London</t>
  </si>
  <si>
    <t>South East</t>
  </si>
  <si>
    <t>South West</t>
  </si>
  <si>
    <t>England</t>
  </si>
  <si>
    <t>English Heritage</t>
  </si>
  <si>
    <t>English Heritage visits to staffed sites</t>
  </si>
  <si>
    <t>2002/03</t>
  </si>
  <si>
    <t>2003/04</t>
  </si>
  <si>
    <t>2004/05</t>
  </si>
  <si>
    <t>2015/16</t>
  </si>
  <si>
    <t>London(2)</t>
  </si>
  <si>
    <t>Total visits in England</t>
  </si>
  <si>
    <t>Source: English Heritage</t>
  </si>
  <si>
    <t xml:space="preserve">Number of visitors to staffed National Trust properties </t>
  </si>
  <si>
    <t>Yorkshire and North East</t>
  </si>
  <si>
    <t>North West</t>
  </si>
  <si>
    <r>
      <t>Midlands</t>
    </r>
    <r>
      <rPr>
        <vertAlign val="superscript"/>
        <sz val="11"/>
        <color indexed="8"/>
        <rFont val="Calibri"/>
        <family val="2"/>
      </rPr>
      <t>2</t>
    </r>
  </si>
  <si>
    <t>South East and London</t>
  </si>
  <si>
    <t>Source: Naqtional Trust</t>
  </si>
  <si>
    <t>Historic Houses Association</t>
  </si>
  <si>
    <r>
      <t xml:space="preserve">2014 </t>
    </r>
    <r>
      <rPr>
        <b/>
        <vertAlign val="superscript"/>
        <sz val="11"/>
        <color indexed="8"/>
        <rFont val="Calibri"/>
        <family val="2"/>
      </rPr>
      <t>3</t>
    </r>
  </si>
  <si>
    <r>
      <t xml:space="preserve">2014 </t>
    </r>
    <r>
      <rPr>
        <b/>
        <vertAlign val="superscript"/>
        <sz val="11"/>
        <color indexed="8"/>
        <rFont val="Calibri"/>
        <family val="2"/>
      </rPr>
      <t>4</t>
    </r>
  </si>
  <si>
    <t>Churches Conservation Trust</t>
  </si>
  <si>
    <t>Number of visits to CCT Churches</t>
  </si>
  <si>
    <t>Source: Churches Conservation Trust</t>
  </si>
  <si>
    <t>Participation in the historic environment</t>
  </si>
  <si>
    <t>People participate in the historic environment in a number of ways, by visiting sites, volunteering or joining heritage organisations. For the majority of people participation takes the form of visiting sites. This is measured by Taking Part</t>
  </si>
  <si>
    <t>Participation by all adults and  priority groups</t>
  </si>
  <si>
    <t>%</t>
  </si>
  <si>
    <t>Confidence interval</t>
  </si>
  <si>
    <t>+/- 0.7</t>
  </si>
  <si>
    <t>+/-0.8</t>
  </si>
  <si>
    <t>+/- 0.8</t>
  </si>
  <si>
    <t>+/-1.0</t>
  </si>
  <si>
    <t>+/-2.4</t>
  </si>
  <si>
    <t>+/-1.1</t>
  </si>
  <si>
    <t>+/-1.2</t>
  </si>
  <si>
    <t xml:space="preserve"> +/-1.3</t>
  </si>
  <si>
    <t>+/- 2.2</t>
  </si>
  <si>
    <t>+/- 2.5</t>
  </si>
  <si>
    <t>+/- 2.7</t>
  </si>
  <si>
    <t>+/- 4.1</t>
  </si>
  <si>
    <t>+/- 10.2</t>
  </si>
  <si>
    <t>+/- 4.2</t>
  </si>
  <si>
    <t>+/-3.6</t>
  </si>
  <si>
    <t>+/- 3.6</t>
  </si>
  <si>
    <t>+/-3.3</t>
  </si>
  <si>
    <t>+/-2.49</t>
  </si>
  <si>
    <t xml:space="preserve"> +/-4.0</t>
  </si>
  <si>
    <t>+/- 1.9</t>
  </si>
  <si>
    <t>+/- 2.3</t>
  </si>
  <si>
    <t>+/- 2.4</t>
  </si>
  <si>
    <t>+/- 6.8</t>
  </si>
  <si>
    <t xml:space="preserve"> +/- 3.5</t>
  </si>
  <si>
    <t>+/-3.2</t>
  </si>
  <si>
    <t>+/-2.46</t>
  </si>
  <si>
    <t xml:space="preserve"> +/-3.5</t>
  </si>
  <si>
    <t>+/- 2.0</t>
  </si>
  <si>
    <t>+/- 3.2</t>
  </si>
  <si>
    <t>+/- 7.1</t>
  </si>
  <si>
    <t>+/- 3.0</t>
  </si>
  <si>
    <t>+/-3.7</t>
  </si>
  <si>
    <t>+/-2.83</t>
  </si>
  <si>
    <t xml:space="preserve"> +/-4.1</t>
  </si>
  <si>
    <t>No</t>
  </si>
  <si>
    <t>+/- 2.1</t>
  </si>
  <si>
    <t>+/- 3.3</t>
  </si>
  <si>
    <t>+/- 8.0</t>
  </si>
  <si>
    <t>+/- 3.1</t>
  </si>
  <si>
    <t>+/-3.9</t>
  </si>
  <si>
    <t>+/- 3.9</t>
  </si>
  <si>
    <t>+/-2.68</t>
  </si>
  <si>
    <t xml:space="preserve"> +/-3.9</t>
  </si>
  <si>
    <t>+/- 7.8</t>
  </si>
  <si>
    <t>+/-2.66</t>
  </si>
  <si>
    <t>+/- 2.9</t>
  </si>
  <si>
    <t>+/- 6.9</t>
  </si>
  <si>
    <t>+/- 2.8</t>
  </si>
  <si>
    <t>+/-3.4</t>
  </si>
  <si>
    <t>+/-2.71</t>
  </si>
  <si>
    <t xml:space="preserve"> +/-3.8</t>
  </si>
  <si>
    <t>+/- 6.7</t>
  </si>
  <si>
    <t>+/- 2.6</t>
  </si>
  <si>
    <t>+/-3.1</t>
  </si>
  <si>
    <t>+/-4.2</t>
  </si>
  <si>
    <t>+/-2.99</t>
  </si>
  <si>
    <t xml:space="preserve"> +/-4.3</t>
  </si>
  <si>
    <t>+/- 1.7</t>
  </si>
  <si>
    <t>+/- 5.1</t>
  </si>
  <si>
    <t>+/-2.7</t>
  </si>
  <si>
    <t>+/-2.9</t>
  </si>
  <si>
    <t>+/-2.8</t>
  </si>
  <si>
    <t>+/-2.11</t>
  </si>
  <si>
    <t xml:space="preserve"> +/-3.0</t>
  </si>
  <si>
    <t>+/-3.8</t>
  </si>
  <si>
    <t>+/-4</t>
  </si>
  <si>
    <t>+/-2.78</t>
  </si>
  <si>
    <r>
      <t xml:space="preserve">Percentage of adults that have participated in the historic environment </t>
    </r>
    <r>
      <rPr>
        <b/>
        <vertAlign val="superscript"/>
        <sz val="11"/>
        <color indexed="8"/>
        <rFont val="Calibri"/>
        <family val="2"/>
      </rPr>
      <t xml:space="preserve">1  </t>
    </r>
    <r>
      <rPr>
        <b/>
        <sz val="11"/>
        <color indexed="8"/>
        <rFont val="Calibri"/>
        <family val="2"/>
      </rPr>
      <t>(Lower Socio-Economic Groups)</t>
    </r>
  </si>
  <si>
    <t>+/-1.3</t>
  </si>
  <si>
    <t xml:space="preserve">+/-1.4       </t>
  </si>
  <si>
    <t>+/-1.7</t>
  </si>
  <si>
    <t>+/-3.5</t>
  </si>
  <si>
    <t>+/- 1.6</t>
  </si>
  <si>
    <t>+/-2.0</t>
  </si>
  <si>
    <t>+/-1.8</t>
  </si>
  <si>
    <t>+/-2.2</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</si>
  <si>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(Black and Ethnic Minorities)</t>
    </r>
    <r>
      <rPr>
        <b/>
        <vertAlign val="superscript"/>
        <sz val="11"/>
        <color indexed="8"/>
        <rFont val="Calibri"/>
        <family val="2"/>
      </rPr>
      <t xml:space="preserve"> </t>
    </r>
  </si>
  <si>
    <t>+/-1.9</t>
  </si>
  <si>
    <t>+/-7.5</t>
  </si>
  <si>
    <t>+/-4.8</t>
  </si>
  <si>
    <t>+/- 4.9</t>
  </si>
  <si>
    <t>+/-5.1</t>
  </si>
  <si>
    <t xml:space="preserve"> +/-5.2</t>
  </si>
  <si>
    <t xml:space="preserve"> +/-5.1</t>
  </si>
  <si>
    <r>
      <t>South West</t>
    </r>
    <r>
      <rPr>
        <vertAlign val="superscript"/>
        <sz val="11"/>
        <color indexed="8"/>
        <rFont val="Calibri"/>
        <family val="2"/>
      </rPr>
      <t>2</t>
    </r>
  </si>
  <si>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(People with limiting illness or disabilities)</t>
    </r>
  </si>
  <si>
    <t>+/-1.4</t>
  </si>
  <si>
    <t>+/- 1.5</t>
  </si>
  <si>
    <t>+/-1.6</t>
  </si>
  <si>
    <t xml:space="preserve"> +/-1.8</t>
  </si>
  <si>
    <r>
      <t xml:space="preserve">Percentage of all 11-15 year olds who have participated in the historic environment  </t>
    </r>
    <r>
      <rPr>
        <b/>
        <vertAlign val="superscript"/>
        <sz val="11"/>
        <color indexed="8"/>
        <rFont val="Calibri"/>
        <family val="2"/>
      </rPr>
      <t>1 3</t>
    </r>
  </si>
  <si>
    <t>+/-2.1</t>
  </si>
  <si>
    <t>+/- 7.9</t>
  </si>
  <si>
    <r>
      <t xml:space="preserve">Percentage of children (5-15 year olds) participated in the historic environment </t>
    </r>
    <r>
      <rPr>
        <b/>
        <vertAlign val="superscript"/>
        <sz val="11"/>
        <color indexed="8"/>
        <rFont val="Calibri"/>
        <family val="2"/>
      </rPr>
      <t>1</t>
    </r>
    <r>
      <rPr>
        <b/>
        <sz val="11"/>
        <color indexed="8"/>
        <rFont val="Calibri"/>
        <family val="2"/>
      </rPr>
      <t xml:space="preserve"> England</t>
    </r>
  </si>
  <si>
    <t>n/a</t>
  </si>
  <si>
    <t>+/-5.2</t>
  </si>
  <si>
    <t>+/- 1.8</t>
  </si>
  <si>
    <t>+/-2.3</t>
  </si>
  <si>
    <t>+/-2.5</t>
  </si>
  <si>
    <r>
      <t xml:space="preserve">Percentage of all 5-10 year olds who have participated in the historic environment </t>
    </r>
    <r>
      <rPr>
        <b/>
        <vertAlign val="superscript"/>
        <sz val="11"/>
        <color indexed="8"/>
        <rFont val="Calibri"/>
        <family val="2"/>
      </rPr>
      <t xml:space="preserve">1 </t>
    </r>
    <r>
      <rPr>
        <b/>
        <sz val="11"/>
        <color indexed="8"/>
        <rFont val="Calibri"/>
        <family val="2"/>
      </rPr>
      <t>England</t>
    </r>
  </si>
  <si>
    <t>+/-2.6</t>
  </si>
  <si>
    <t>+/-6.5</t>
  </si>
  <si>
    <t xml:space="preserve"> +/-3.2</t>
  </si>
  <si>
    <t xml:space="preserve"> +/-3.1</t>
  </si>
  <si>
    <r>
      <rPr>
        <vertAlign val="superscript"/>
        <sz val="11"/>
        <color indexed="8"/>
        <rFont val="Calibri"/>
        <family val="2"/>
      </rPr>
      <t xml:space="preserve">1 </t>
    </r>
    <r>
      <rPr>
        <sz val="11"/>
        <color theme="1"/>
        <rFont val="Calibri"/>
        <family val="2"/>
        <scheme val="minor"/>
      </rPr>
      <t xml:space="preserve"> Participation is defined as at least one attendance at a heritage site during the past 12 months.</t>
    </r>
  </si>
  <si>
    <r>
      <rPr>
        <vertAlign val="superscript"/>
        <sz val="11"/>
        <color indexed="8"/>
        <rFont val="Calibri"/>
        <family val="2"/>
      </rPr>
      <t xml:space="preserve">3 </t>
    </r>
    <r>
      <rPr>
        <sz val="11"/>
        <color theme="1"/>
        <rFont val="Calibri"/>
        <family val="2"/>
        <scheme val="minor"/>
      </rPr>
      <t>Sample size was too small for regional data in 2009/10</t>
    </r>
  </si>
  <si>
    <t xml:space="preserve">Source: Taking Part Survey, DCMS; Taking Part, Child Survey </t>
  </si>
  <si>
    <t>Membership of historic environment organisations</t>
  </si>
  <si>
    <t>English Heritage Membership</t>
  </si>
  <si>
    <r>
      <t>Number of members</t>
    </r>
    <r>
      <rPr>
        <b/>
        <vertAlign val="superscript"/>
        <sz val="11"/>
        <color indexed="8"/>
        <rFont val="Calibri"/>
        <family val="2"/>
      </rPr>
      <t>1</t>
    </r>
    <r>
      <rPr>
        <b/>
        <sz val="11"/>
        <color indexed="8"/>
        <rFont val="Calibri"/>
        <family val="2"/>
      </rPr>
      <t xml:space="preserve"> (excluding those receiving corporate membership) thousands</t>
    </r>
  </si>
  <si>
    <t>2001/02</t>
  </si>
  <si>
    <t xml:space="preserve">Total English Heritage members </t>
  </si>
  <si>
    <t>Wales</t>
  </si>
  <si>
    <t>Scotland</t>
  </si>
  <si>
    <t>Ireland</t>
  </si>
  <si>
    <t>Overseas</t>
  </si>
  <si>
    <t>Other</t>
  </si>
  <si>
    <r>
      <t>Total English Members including corporate members</t>
    </r>
    <r>
      <rPr>
        <b/>
        <vertAlign val="superscript"/>
        <sz val="11"/>
        <color indexed="8"/>
        <rFont val="Calibri"/>
        <family val="2"/>
      </rPr>
      <t xml:space="preserve"> 2</t>
    </r>
  </si>
  <si>
    <t xml:space="preserve">Source: English Heritage </t>
  </si>
  <si>
    <t>National Trust members, Financial Year</t>
  </si>
  <si>
    <t>Total (incl. Northern Ireland and Wales)</t>
  </si>
  <si>
    <t xml:space="preserve">England </t>
  </si>
  <si>
    <t>Yorkshire and the Humber and North East</t>
  </si>
  <si>
    <r>
      <t xml:space="preserve">Midlands </t>
    </r>
    <r>
      <rPr>
        <vertAlign val="superscript"/>
        <sz val="11"/>
        <color indexed="8"/>
        <rFont val="Calibri"/>
        <family val="2"/>
      </rPr>
      <t>3</t>
    </r>
  </si>
  <si>
    <t>North East, North West, and Yorkshire</t>
  </si>
  <si>
    <t>Note total Figures include membership in Northern Ireland and Wales</t>
  </si>
  <si>
    <t>In 2015/16 northern regions were combined.</t>
  </si>
  <si>
    <t>Source: National Trust</t>
  </si>
  <si>
    <t>Affiliate</t>
  </si>
  <si>
    <t>Full Member</t>
  </si>
  <si>
    <t>Associate</t>
  </si>
  <si>
    <t>Total</t>
  </si>
  <si>
    <t>Heritage Open Days</t>
  </si>
  <si>
    <r>
      <t xml:space="preserve">Heritage Open Days (HODs) is the sectors flagship initiative for increasing participation in the sector. Held each September, HODs see sites which are not usually accessible to the public open their doors and many wavier admission charges. Evaluation centres on the number of events as it is very difficult to measure the number of individual visitors who enjoy HODs. For more information on HODs please visit </t>
    </r>
    <r>
      <rPr>
        <b/>
        <sz val="10"/>
        <rFont val="Arial"/>
        <family val="2"/>
      </rPr>
      <t>http://www.heritageopendays.org.uk/</t>
    </r>
  </si>
  <si>
    <t>Country</t>
  </si>
  <si>
    <r>
      <t>Region</t>
    </r>
    <r>
      <rPr>
        <b/>
        <vertAlign val="superscript"/>
        <sz val="11"/>
        <rFont val="Calibri"/>
        <family val="2"/>
      </rPr>
      <t xml:space="preserve"> 1</t>
    </r>
  </si>
  <si>
    <r>
      <t>Number of HODs events</t>
    </r>
    <r>
      <rPr>
        <sz val="11"/>
        <color theme="1"/>
        <rFont val="Calibri"/>
        <family val="2"/>
        <scheme val="minor"/>
      </rPr>
      <t/>
    </r>
  </si>
  <si>
    <t>Number of HOD Organisers</t>
  </si>
  <si>
    <t>Number of Visits</t>
  </si>
  <si>
    <r>
      <t xml:space="preserve">Number of volunteers </t>
    </r>
    <r>
      <rPr>
        <b/>
        <vertAlign val="superscript"/>
        <sz val="10"/>
        <rFont val="Calibri"/>
        <family val="2"/>
      </rPr>
      <t>2</t>
    </r>
  </si>
  <si>
    <r>
      <rPr>
        <vertAlign val="superscript"/>
        <sz val="9"/>
        <color indexed="8"/>
        <rFont val="Calibri"/>
        <family val="2"/>
      </rPr>
      <t>2</t>
    </r>
    <r>
      <rPr>
        <sz val="9"/>
        <color indexed="8"/>
        <rFont val="Calibri"/>
        <family val="2"/>
      </rPr>
      <t xml:space="preserve"> Volunteers have not previously been reported</t>
    </r>
  </si>
  <si>
    <t xml:space="preserve">Volunteering in the Historic Environment </t>
  </si>
  <si>
    <r>
      <rPr>
        <b/>
        <sz val="20"/>
        <color indexed="8"/>
        <rFont val="Calibri"/>
        <family val="2"/>
      </rPr>
      <t>Taking Part Survey</t>
    </r>
    <r>
      <rPr>
        <b/>
        <vertAlign val="superscript"/>
        <sz val="11"/>
        <color indexed="8"/>
        <rFont val="Calibri"/>
        <family val="2"/>
      </rPr>
      <t xml:space="preserve"> 1</t>
    </r>
  </si>
  <si>
    <t xml:space="preserve">Approximate number of Historic Environment Volunteers </t>
  </si>
  <si>
    <t>Demographic breakdown of heritage volunteers  2014/15</t>
  </si>
  <si>
    <t xml:space="preserve">% of all heritage volunteers </t>
  </si>
  <si>
    <t>Male</t>
  </si>
  <si>
    <t>Female</t>
  </si>
  <si>
    <r>
      <t>Lower Socio-Economic Group</t>
    </r>
    <r>
      <rPr>
        <vertAlign val="superscript"/>
        <sz val="11"/>
        <color indexed="8"/>
        <rFont val="Calibri"/>
        <family val="2"/>
      </rPr>
      <t xml:space="preserve"> 2</t>
    </r>
  </si>
  <si>
    <t>Higher Socio-Economic Group</t>
  </si>
  <si>
    <t xml:space="preserve">Percentage of adult population who regularly volunteer in the heritage sector </t>
  </si>
  <si>
    <r>
      <rPr>
        <vertAlign val="superscript"/>
        <sz val="9"/>
        <color indexed="8"/>
        <rFont val="Calibri"/>
        <family val="2"/>
      </rPr>
      <t>1</t>
    </r>
    <r>
      <rPr>
        <sz val="9"/>
        <color indexed="8"/>
        <rFont val="Calibri"/>
        <family val="2"/>
      </rPr>
      <t xml:space="preserve"> Due to sample size it has not been possible to assess change in volunteer numbers over 2005 - 2015</t>
    </r>
  </si>
  <si>
    <r>
      <rPr>
        <vertAlign val="superscript"/>
        <sz val="9"/>
        <color indexed="8"/>
        <rFont val="Calibri"/>
        <family val="2"/>
      </rPr>
      <t xml:space="preserve">2 </t>
    </r>
    <r>
      <rPr>
        <sz val="9"/>
        <color indexed="8"/>
        <rFont val="Calibri"/>
        <family val="2"/>
      </rPr>
      <t xml:space="preserve">Excludes those not classified by the NS SEC system </t>
    </r>
  </si>
  <si>
    <r>
      <t xml:space="preserve">National Trust Volunteers </t>
    </r>
    <r>
      <rPr>
        <b/>
        <vertAlign val="superscript"/>
        <sz val="20"/>
        <color indexed="8"/>
        <rFont val="Calibri"/>
        <family val="2"/>
      </rPr>
      <t xml:space="preserve"> 3</t>
    </r>
  </si>
  <si>
    <t>National Trust volunteers in England, Wales and Northern Ireland</t>
  </si>
  <si>
    <t>Central Office</t>
  </si>
  <si>
    <r>
      <t>Midlands</t>
    </r>
    <r>
      <rPr>
        <vertAlign val="superscript"/>
        <sz val="11"/>
        <color indexed="8"/>
        <rFont val="Calibri"/>
        <family val="2"/>
      </rPr>
      <t>4</t>
    </r>
  </si>
  <si>
    <t>Yorkshire &amp; North East</t>
  </si>
  <si>
    <t>North East, North West and Yorkshire</t>
  </si>
  <si>
    <r>
      <rPr>
        <vertAlign val="superscript"/>
        <sz val="9"/>
        <color indexed="8"/>
        <rFont val="Calibri"/>
        <family val="2"/>
      </rPr>
      <t xml:space="preserve">3 </t>
    </r>
    <r>
      <rPr>
        <sz val="9"/>
        <color indexed="8"/>
        <rFont val="Calibri"/>
        <family val="2"/>
      </rPr>
      <t>The way volunteering data is captured at the National Trust changed in 2009/10. Comparisons with figures before then should be made with caution</t>
    </r>
  </si>
  <si>
    <r>
      <rPr>
        <vertAlign val="superscript"/>
        <sz val="9"/>
        <color indexed="8"/>
        <rFont val="Calibri"/>
        <family val="2"/>
      </rPr>
      <t>4</t>
    </r>
    <r>
      <rPr>
        <sz val="9"/>
        <color indexed="8"/>
        <rFont val="Calibri"/>
        <family val="2"/>
      </rPr>
      <t xml:space="preserve"> excludes 2006/07 figures for East Midlands</t>
    </r>
  </si>
  <si>
    <t xml:space="preserve">Source: National Trust </t>
  </si>
  <si>
    <t>East</t>
  </si>
  <si>
    <t>North</t>
  </si>
  <si>
    <t>West</t>
  </si>
  <si>
    <r>
      <t xml:space="preserve">Offices </t>
    </r>
    <r>
      <rPr>
        <vertAlign val="superscript"/>
        <sz val="11"/>
        <color indexed="8"/>
        <rFont val="Calibri"/>
        <family val="2"/>
      </rPr>
      <t>5</t>
    </r>
  </si>
  <si>
    <t>Placements, EHF Trustees &amp; History Live!</t>
  </si>
  <si>
    <t>Total Number of EH volunteers</t>
  </si>
  <si>
    <r>
      <rPr>
        <vertAlign val="superscript"/>
        <sz val="9"/>
        <color indexed="8"/>
        <rFont val="Calibri"/>
        <family val="2"/>
      </rPr>
      <t>5</t>
    </r>
    <r>
      <rPr>
        <sz val="9"/>
        <color indexed="8"/>
        <rFont val="Calibri"/>
        <family val="2"/>
      </rPr>
      <t xml:space="preserve"> Denotes volunteers based at offices rather than properties</t>
    </r>
  </si>
  <si>
    <t>Heritage Open Day Volunteers</t>
  </si>
  <si>
    <r>
      <t xml:space="preserve">Number of volunteers </t>
    </r>
    <r>
      <rPr>
        <b/>
        <vertAlign val="superscript"/>
        <sz val="10"/>
        <rFont val="Calibri"/>
        <family val="2"/>
      </rPr>
      <t>6</t>
    </r>
    <r>
      <rPr>
        <b/>
        <vertAlign val="superscript"/>
        <sz val="10"/>
        <rFont val="Calibri"/>
        <family val="2"/>
      </rPr>
      <t xml:space="preserve"> </t>
    </r>
    <r>
      <rPr>
        <b/>
        <sz val="10"/>
        <rFont val="Calibri"/>
        <family val="2"/>
      </rPr>
      <t>England</t>
    </r>
  </si>
  <si>
    <t xml:space="preserve">Museums and Galleries data </t>
  </si>
  <si>
    <t xml:space="preserve">Accreditation </t>
  </si>
  <si>
    <t>This is an accreditation scheme open to museums meeting certain nationally agreed standards.</t>
  </si>
  <si>
    <t>UK</t>
  </si>
  <si>
    <t>Full Accreditation</t>
  </si>
  <si>
    <t>Provisional Accreditation</t>
  </si>
  <si>
    <t>Excluded</t>
  </si>
  <si>
    <t xml:space="preserve">Designation </t>
  </si>
  <si>
    <t>The Designation scheme identifies pre-eminent collections of national and international importance held in non-national museums, libraries and archives, based on quality and significance.</t>
  </si>
  <si>
    <r>
      <t xml:space="preserve">Designation Scheme </t>
    </r>
    <r>
      <rPr>
        <b/>
        <vertAlign val="superscript"/>
        <sz val="11"/>
        <rFont val="Calibri"/>
        <family val="2"/>
      </rPr>
      <t>1</t>
    </r>
  </si>
  <si>
    <t>Number of Organisations</t>
  </si>
  <si>
    <t>March 2010</t>
  </si>
  <si>
    <t>Feb. 2011</t>
  </si>
  <si>
    <t>July 2012</t>
  </si>
  <si>
    <t>January 2013</t>
  </si>
  <si>
    <t>July 2013</t>
  </si>
  <si>
    <t>Number of Collections</t>
  </si>
  <si>
    <t xml:space="preserve">Renaissance </t>
  </si>
  <si>
    <t>The Renaissance programme was a grant programme to help transform regional museums. It brought together selected museums into ‘Regional Hubs’ as part of its national framework.</t>
  </si>
  <si>
    <r>
      <t xml:space="preserve">Visits to Hub Museums </t>
    </r>
    <r>
      <rPr>
        <b/>
        <vertAlign val="superscript"/>
        <sz val="11"/>
        <rFont val="Calibri"/>
        <family val="2"/>
      </rPr>
      <t>2</t>
    </r>
  </si>
  <si>
    <r>
      <rPr>
        <vertAlign val="superscript"/>
        <sz val="8"/>
        <rFont val="Calibri"/>
        <family val="2"/>
      </rPr>
      <t>2</t>
    </r>
    <r>
      <rPr>
        <sz val="8"/>
        <rFont val="Calibri"/>
        <family val="2"/>
      </rPr>
      <t xml:space="preserve"> When the MLA was amalgamated into ACE, the data above was no longer collected after 2011/12.</t>
    </r>
  </si>
  <si>
    <t>Source: MLA and ACE.</t>
  </si>
  <si>
    <t>Participation Rates by Region</t>
  </si>
  <si>
    <t>Museums and galleries</t>
  </si>
  <si>
    <t>Source: Taking Part</t>
  </si>
  <si>
    <t>Learning and the historic environment: educational visits</t>
  </si>
  <si>
    <t xml:space="preserve">The historic environment plays an important role in education and life long learning. Visits by schools to heritage sites are at the heart of the sector's offering to the learning of young people. </t>
  </si>
  <si>
    <t>This survey measures visitor numbers throughout the leisure industry but English Heritage commissions Visit England to produce findings for the historic environment sector. The full report can be found on www.heritagecounts.org.uk</t>
  </si>
  <si>
    <t>…By attraction type</t>
  </si>
  <si>
    <t xml:space="preserve">Visitor/  heritage centres </t>
  </si>
  <si>
    <t xml:space="preserve">England, historic properties </t>
  </si>
  <si>
    <t>…By region</t>
  </si>
  <si>
    <t xml:space="preserve">London </t>
  </si>
  <si>
    <t xml:space="preserve">England,  Total </t>
  </si>
  <si>
    <t xml:space="preserve">English Heritage </t>
  </si>
  <si>
    <t>As well as providing resources for free educational visits, English Heritage can also offer Discovery Visits which include educational workshops and tours run by trained educational staff.</t>
  </si>
  <si>
    <r>
      <t>Number of education visits, by financial year</t>
    </r>
    <r>
      <rPr>
        <b/>
        <vertAlign val="superscript"/>
        <sz val="11"/>
        <color indexed="8"/>
        <rFont val="Calibri"/>
        <family val="2"/>
      </rPr>
      <t xml:space="preserve"> 4</t>
    </r>
  </si>
  <si>
    <t xml:space="preserve">West Midlands </t>
  </si>
  <si>
    <t xml:space="preserve">South West </t>
  </si>
  <si>
    <r>
      <t xml:space="preserve">Number of Discovery Visits </t>
    </r>
    <r>
      <rPr>
        <b/>
        <vertAlign val="superscript"/>
        <sz val="11"/>
        <color indexed="8"/>
        <rFont val="Calibri"/>
        <family val="2"/>
      </rPr>
      <t>5</t>
    </r>
  </si>
  <si>
    <t>National Trust</t>
  </si>
  <si>
    <t>National Trust education visitors</t>
  </si>
  <si>
    <t>Data not available past 2007/08</t>
  </si>
  <si>
    <r>
      <t xml:space="preserve">Estimated number of education visits </t>
    </r>
    <r>
      <rPr>
        <b/>
        <vertAlign val="superscript"/>
        <sz val="11"/>
        <color indexed="8"/>
        <rFont val="Calibri"/>
        <family val="2"/>
      </rPr>
      <t>6</t>
    </r>
  </si>
  <si>
    <t xml:space="preserve">East of England </t>
  </si>
  <si>
    <t>Estimated number of school programmes</t>
  </si>
  <si>
    <t>Source: Historic Houses Association</t>
  </si>
  <si>
    <t>Education Numbers</t>
  </si>
  <si>
    <t>Heritage Counts records the number of students who are undertaking studies related to the historic environment. These figures can be used to assess the potential future workforce in this historic environment.</t>
  </si>
  <si>
    <t>Academic Year ending</t>
  </si>
  <si>
    <t>Number of students sitting History GCSE in schools</t>
  </si>
  <si>
    <t xml:space="preserve">% of all those who took a GCSE in schools attempting history GCSE </t>
  </si>
  <si>
    <t>Number of pupils 16-18 years old sitting History A-Level</t>
  </si>
  <si>
    <t>% of all A-Level entries of those aged 16-18 which were History</t>
  </si>
  <si>
    <t xml:space="preserve">Source: Department for Education </t>
  </si>
  <si>
    <t>Higher education students by selected subjects</t>
  </si>
  <si>
    <t>History</t>
  </si>
  <si>
    <t>Archaeology</t>
  </si>
  <si>
    <t>Architecture</t>
  </si>
  <si>
    <t>Building</t>
  </si>
  <si>
    <t>Landscape design</t>
  </si>
  <si>
    <t>Total number of students in historic environment related topics</t>
  </si>
  <si>
    <t>Total number of students enrolled in Higher Education in the UK</t>
  </si>
  <si>
    <t>Students of historic environment related topics, % of total students enrolled in Higher Education in the UK</t>
  </si>
  <si>
    <t>All topics relating to the historic environment</t>
  </si>
  <si>
    <r>
      <rPr>
        <vertAlign val="superscript"/>
        <sz val="9"/>
        <color indexed="8"/>
        <rFont val="Calibri"/>
        <family val="2"/>
      </rPr>
      <t xml:space="preserve">1 </t>
    </r>
    <r>
      <rPr>
        <sz val="9"/>
        <color indexed="8"/>
        <rFont val="Calibri"/>
        <family val="2"/>
      </rPr>
      <t xml:space="preserve">Includes postgraduates and undergraduates and full and part time students </t>
    </r>
  </si>
  <si>
    <t>Percentage of students by country</t>
  </si>
  <si>
    <t xml:space="preserve">UK </t>
  </si>
  <si>
    <t xml:space="preserve">EU </t>
  </si>
  <si>
    <t>Rest of the world</t>
  </si>
  <si>
    <t>History by period</t>
  </si>
  <si>
    <t>History by area</t>
  </si>
  <si>
    <t>History by topic</t>
  </si>
  <si>
    <t>Planning (urban, rural &amp; regional)</t>
  </si>
  <si>
    <t>Well-being and Quality of Life</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</si>
  <si>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</si>
  <si>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</si>
  <si>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Percentage of adults agreeing with the statement "when trying to improve local places, it’s worth saving their historic features"</t>
    </r>
    <r>
      <rPr>
        <b/>
        <vertAlign val="superscript"/>
        <sz val="11"/>
        <color indexed="8"/>
        <rFont val="Calibri"/>
        <family val="2"/>
      </rPr>
      <t xml:space="preserve"> 1</t>
    </r>
  </si>
  <si>
    <t>Significant change between 2005/06 and 2007/08</t>
  </si>
  <si>
    <t>Percentage of adults agreeing with the statement "I'm interested in the history of the place where I live" 1</t>
  </si>
  <si>
    <r>
      <rPr>
        <vertAlign val="superscript"/>
        <sz val="9"/>
        <color indexed="8"/>
        <rFont val="Calibri"/>
        <family val="2"/>
      </rPr>
      <t xml:space="preserve">1 </t>
    </r>
    <r>
      <rPr>
        <sz val="9"/>
        <color indexed="8"/>
        <rFont val="Calibri"/>
        <family val="2"/>
      </rPr>
      <t>Questions have not been repeated since the 2007/08 survey</t>
    </r>
  </si>
  <si>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</si>
  <si>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</si>
  <si>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</si>
  <si>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</si>
  <si>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Social Media use and the historic environment</t>
  </si>
  <si>
    <t>Organisation</t>
  </si>
  <si>
    <t>2012 Web presence</t>
  </si>
  <si>
    <t>2013 Web presence</t>
  </si>
  <si>
    <t>2014 Web presence</t>
  </si>
  <si>
    <t>2015 Web presence</t>
  </si>
  <si>
    <t>Website</t>
  </si>
  <si>
    <t>LinkedIn</t>
  </si>
  <si>
    <t>Facebook</t>
  </si>
  <si>
    <t xml:space="preserve">Twitter  </t>
  </si>
  <si>
    <t>AHF (Architectural Heritage Fund)</t>
  </si>
  <si>
    <t>Y</t>
  </si>
  <si>
    <t>N</t>
  </si>
  <si>
    <t>ALGAO (Association of Local Government Archaeological Officers)</t>
  </si>
  <si>
    <t>Y*</t>
  </si>
  <si>
    <t>BEN (Black Environment Network)</t>
  </si>
  <si>
    <t>BPF (British Property Federation)</t>
  </si>
  <si>
    <t>CBA (Council for British Archaeology)</t>
  </si>
  <si>
    <t>Civic Voice</t>
  </si>
  <si>
    <t>CLA (Country Land and Business Association)</t>
  </si>
  <si>
    <t>CofE (Church of England Cathedrals &amp; Church Buildings Division)</t>
  </si>
  <si>
    <t>CPRE (Campaign to Protect Rural England)</t>
  </si>
  <si>
    <t>DCMS [observer] (Department for Culture Media and Sport)</t>
  </si>
  <si>
    <t>EH (English Heritage)</t>
  </si>
  <si>
    <t>HHA (Historic Houses Association)</t>
  </si>
  <si>
    <t>HLF (Heritage Lottery Fund)</t>
  </si>
  <si>
    <t>HRP (Historic Royal Palaces)</t>
  </si>
  <si>
    <t>HTF (Historic Towns Forum)</t>
  </si>
  <si>
    <t>IfA (Institute for Archaeologists)</t>
  </si>
  <si>
    <t>IHBC (Institute of Historic Building Conservation)</t>
  </si>
  <si>
    <t>JCNAS (Joint Committee of National Amenity Societies)</t>
  </si>
  <si>
    <t>NT (The National Trust)</t>
  </si>
  <si>
    <t>The Heritage Alliance </t>
  </si>
  <si>
    <t>* automatically generated Facebook page</t>
  </si>
  <si>
    <t>Web presence of Historic Environment Forum (HEF) members in September each year</t>
  </si>
  <si>
    <t>NB: Many of the above HEF Members are actually umbrella organisations whose individual members may be very active in social media.  This activity is not captured in this table.</t>
  </si>
  <si>
    <t>2016 Web presence</t>
  </si>
  <si>
    <t>In 2016, the What Works Wellbeing Centre produced an analysis comparing the wellbeing between those in different occupations (using data from 2012-2015). The analysis is summarised below. More data is available here: https://whatworkswellbeing.org/2016/03/22/whats-wellbeing-like-in-different-jobs-new-data-analysis-and-case-study/</t>
  </si>
  <si>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</si>
  <si>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</si>
  <si>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</si>
  <si>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</si>
  <si>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</si>
  <si>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</si>
  <si>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</si>
  <si>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</si>
  <si>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</si>
  <si>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</si>
  <si>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</si>
  <si>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Standard Occupation Code (SOC) - Unit Group</t>
  </si>
  <si>
    <t xml:space="preserve">How satisfied are you with your life nowadays? </t>
  </si>
  <si>
    <t>(measured on a scale from 0 to 10, with 0=not at all satisfied and 10= completely satisfied)</t>
  </si>
  <si>
    <t xml:space="preserve">To what extent do you feel the things you do in your life are worthwhile? </t>
  </si>
  <si>
    <t xml:space="preserve">How happy did you feel yesterday? </t>
  </si>
  <si>
    <t>How anxious did you feel yesterday?</t>
  </si>
  <si>
    <t>RANK out of 358</t>
  </si>
  <si>
    <t>*This is a statistically significant difference.</t>
  </si>
  <si>
    <t xml:space="preserve">IHBC Membership </t>
  </si>
  <si>
    <t>Institute of Historic Building Conservation (IHBC)</t>
  </si>
  <si>
    <t>Other occupations for comparision:</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</si>
  <si>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</si>
  <si>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</si>
  <si>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</si>
  <si>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</si>
  <si>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</si>
  <si>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</si>
  <si>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</si>
  <si>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</si>
  <si>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</si>
  <si>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</si>
  <si>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</si>
  <si>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Participation by Index of Deprivation (1 = most deprived, 10 = least deprived)</t>
  </si>
  <si>
    <t>Year</t>
  </si>
  <si>
    <t xml:space="preserve">Heritage Open Days </t>
  </si>
  <si>
    <t>No. of visits per HOD event</t>
  </si>
  <si>
    <t>National Trust Membership (including Northern Ireland and Wales)</t>
  </si>
  <si>
    <t>Trend</t>
  </si>
  <si>
    <t>For more information please on the Taking Part Survey please visit https://www.gov.uk/government/collections/taking-part</t>
  </si>
  <si>
    <t>Historic England has also carried out work with the Centre for Economics and Business Research Ltd (CEBR) using Taking Part to explore the drivers of participation. More on this study can be found in Heritage Counts 2007 or for the summary report please visit: https://historicengland.org.uk/research/heritage-counts/regions/</t>
  </si>
  <si>
    <t>Adult participation as measured by Taking Part 2005/06 to 2015/16</t>
  </si>
  <si>
    <t>The heritage sector is heavily dependent on the contribution made by volunteers. Since 2006, Heritage Counts has been able to report estimates from the Taking Part Survey on the number of adults involved in heritage volunteering. In addition, the National Trust and the English Heritage Trust collects information on volunteers. In 2014, for the first time, Heritage Open Days  reported numbers of volunteers participating in Heritage Open Days</t>
  </si>
  <si>
    <t>Museums play a key role as a gateway to, and protector of, England's heritage. The Museums Libraries and Archives (MLA)  council operated a number of schemes relating to them. The management of these schemes was taken over by Arts Council England (ACE) following its incorporation of the MLA in October 2011.</t>
  </si>
  <si>
    <r>
      <t>Trends in number of school visits to historic properties 2001-2015 (2001=100)</t>
    </r>
    <r>
      <rPr>
        <b/>
        <vertAlign val="superscript"/>
        <sz val="12"/>
        <color indexed="8"/>
        <rFont val="Arial"/>
        <family val="2"/>
      </rPr>
      <t xml:space="preserve"> 1,  England</t>
    </r>
    <r>
      <rPr>
        <b/>
        <sz val="12"/>
        <color indexed="8"/>
        <rFont val="Arial"/>
        <family val="2"/>
      </rPr>
      <t xml:space="preserve">       </t>
    </r>
  </si>
  <si>
    <t>Social media is playing an increasingly important part in how organisations involved with heritage engage with the public. Information on social media use in heritage organisations was collected for the first time in 2012.</t>
  </si>
  <si>
    <r>
      <t>Historic England</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</si>
  <si>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Only collated in 2016</t>
    </r>
  </si>
  <si>
    <t>IMD decile 1</t>
  </si>
  <si>
    <t>IMD decile 2</t>
  </si>
  <si>
    <t>IMD decile 3</t>
  </si>
  <si>
    <t>IMD decile 4</t>
  </si>
  <si>
    <t>IMD decile 5</t>
  </si>
  <si>
    <t>IMD decile 6</t>
  </si>
  <si>
    <t>IMD decile 7</t>
  </si>
  <si>
    <t>IMD decile 8</t>
  </si>
  <si>
    <t>IMD decile 9</t>
  </si>
  <si>
    <t>IMD decile 10</t>
  </si>
  <si>
    <t>2016/17</t>
  </si>
  <si>
    <r>
      <rPr>
        <vertAlign val="superscript"/>
        <sz val="11"/>
        <color indexed="8"/>
        <rFont val="Calibri"/>
        <family val="2"/>
      </rPr>
      <t xml:space="preserve">2 </t>
    </r>
    <r>
      <rPr>
        <sz val="11"/>
        <color indexed="8"/>
        <rFont val="Calibri"/>
        <family val="2"/>
      </rPr>
      <t xml:space="preserve"> In 2010 the East and West Midland regions were merged by the National Trust and therefore in the future data will be reported at this level </t>
    </r>
  </si>
  <si>
    <r>
      <rPr>
        <vertAlign val="superscript"/>
        <sz val="11"/>
        <color indexed="8"/>
        <rFont val="Calibri"/>
        <family val="2"/>
      </rPr>
      <t xml:space="preserve">1 </t>
    </r>
    <r>
      <rPr>
        <sz val="11"/>
        <color indexed="8"/>
        <rFont val="Calibri"/>
        <family val="2"/>
      </rPr>
      <t>A base of 100 was set in 1989 the table shows percentage increased year-on-year from that point onwards. Change between years is only among properties which responded to the survey in both years.</t>
    </r>
  </si>
  <si>
    <r>
      <t xml:space="preserve">2016 </t>
    </r>
    <r>
      <rPr>
        <b/>
        <vertAlign val="superscript"/>
        <sz val="11"/>
        <color theme="1"/>
        <rFont val="Calibri"/>
        <family val="2"/>
        <scheme val="minor"/>
      </rPr>
      <t>5</t>
    </r>
  </si>
  <si>
    <t>*2016/17 data not available at time of publication</t>
  </si>
  <si>
    <t>Source: Taking Part  - 2016/17 data was not available at time of publication</t>
  </si>
  <si>
    <r>
      <t xml:space="preserve">% change 2015-16 </t>
    </r>
    <r>
      <rPr>
        <b/>
        <vertAlign val="superscript"/>
        <sz val="11"/>
        <color indexed="8"/>
        <rFont val="Calibri"/>
        <family val="2"/>
      </rPr>
      <t>3</t>
    </r>
  </si>
  <si>
    <t>2016*</t>
  </si>
  <si>
    <t>* Figures not available for 2016</t>
  </si>
  <si>
    <r>
      <t>North West</t>
    </r>
    <r>
      <rPr>
        <vertAlign val="superscript"/>
        <sz val="11"/>
        <color theme="1"/>
        <rFont val="Calibri"/>
        <family val="2"/>
        <scheme val="minor"/>
      </rPr>
      <t>3</t>
    </r>
  </si>
  <si>
    <t>Lower estimate</t>
  </si>
  <si>
    <t>Upper estimate</t>
  </si>
  <si>
    <t>Sample Size</t>
  </si>
  <si>
    <r>
      <rPr>
        <vertAlign val="superscript"/>
        <sz val="11"/>
        <color indexed="8"/>
        <rFont val="Calibri"/>
        <family val="2"/>
      </rPr>
      <t xml:space="preserve">2 </t>
    </r>
    <r>
      <rPr>
        <sz val="11"/>
        <color theme="1"/>
        <rFont val="Calibri"/>
        <family val="2"/>
        <scheme val="minor"/>
      </rPr>
      <t>Data is not available due to a small sample size</t>
    </r>
  </si>
  <si>
    <t>2017 Web presence</t>
  </si>
  <si>
    <r>
      <rPr>
        <vertAlign val="superscript"/>
        <sz val="8"/>
        <rFont val="Calibri"/>
        <family val="2"/>
      </rPr>
      <t>1</t>
    </r>
    <r>
      <rPr>
        <sz val="8"/>
        <rFont val="Calibri"/>
        <family val="2"/>
      </rPr>
      <t xml:space="preserve"> The Designation Scheme closed for review from July 2013, and was re-launched this spring with four new Designated collections and one collection coming off the scheme. </t>
    </r>
  </si>
  <si>
    <r>
      <rPr>
        <vertAlign val="superscript"/>
        <sz val="9"/>
        <color indexed="8"/>
        <rFont val="Calibri"/>
        <family val="2"/>
      </rPr>
      <t>1</t>
    </r>
    <r>
      <rPr>
        <sz val="9"/>
        <color indexed="8"/>
        <rFont val="Calibri"/>
        <family val="2"/>
      </rPr>
      <t xml:space="preserve"> London also has Open House London, figures for  which are not reported here. </t>
    </r>
  </si>
  <si>
    <t>2017/18</t>
  </si>
  <si>
    <t>South</t>
  </si>
  <si>
    <r>
      <t xml:space="preserve">2017 </t>
    </r>
    <r>
      <rPr>
        <b/>
        <vertAlign val="superscript"/>
        <sz val="11"/>
        <color theme="1"/>
        <rFont val="Calibri"/>
        <family val="2"/>
        <scheme val="minor"/>
      </rPr>
      <t>5</t>
    </r>
  </si>
  <si>
    <r>
      <rPr>
        <vertAlign val="superscript"/>
        <sz val="11"/>
        <color theme="1"/>
        <rFont val="Calibri"/>
        <family val="2"/>
        <scheme val="minor"/>
      </rPr>
      <t>3</t>
    </r>
    <r>
      <rPr>
        <sz val="11"/>
        <color theme="1"/>
        <rFont val="Calibri"/>
        <family val="2"/>
        <scheme val="minor"/>
      </rPr>
      <t xml:space="preserve"> In 2017, Yorkshire, North East and North West were merged by the National Trust</t>
    </r>
  </si>
  <si>
    <r>
      <rPr>
        <vertAlign val="superscript"/>
        <sz val="11"/>
        <rFont val="Calibri"/>
        <family val="2"/>
      </rPr>
      <t>6</t>
    </r>
    <r>
      <rPr>
        <sz val="11"/>
        <rFont val="Calibri"/>
        <family val="2"/>
      </rPr>
      <t xml:space="preserve"> Due to a change in data collection methods, regional breakdowns are no longer possible.</t>
    </r>
  </si>
  <si>
    <r>
      <t xml:space="preserve">2017 </t>
    </r>
    <r>
      <rPr>
        <b/>
        <vertAlign val="superscript"/>
        <sz val="11"/>
        <color theme="1"/>
        <rFont val="Calibri"/>
        <family val="2"/>
        <scheme val="minor"/>
      </rPr>
      <t>6</t>
    </r>
  </si>
  <si>
    <t>Historic Houses - Visiting Members</t>
  </si>
  <si>
    <t>Number of houses members of HH</t>
  </si>
  <si>
    <t xml:space="preserve"> Number of HH houses open to the public</t>
  </si>
  <si>
    <t xml:space="preserve">Number of visits to HH Member Properties </t>
  </si>
  <si>
    <t xml:space="preserve">Source: HH </t>
  </si>
  <si>
    <r>
      <rPr>
        <vertAlign val="superscript"/>
        <sz val="11"/>
        <rFont val="Calibri"/>
        <family val="2"/>
      </rPr>
      <t>5</t>
    </r>
    <r>
      <rPr>
        <sz val="11"/>
        <rFont val="Calibri"/>
        <family val="2"/>
      </rPr>
      <t xml:space="preserve"> Based on 2017 research by HH</t>
    </r>
  </si>
  <si>
    <r>
      <rPr>
        <vertAlign val="superscript"/>
        <sz val="11"/>
        <rFont val="Calibri"/>
        <family val="2"/>
      </rPr>
      <t xml:space="preserve">4 </t>
    </r>
    <r>
      <rPr>
        <sz val="11"/>
        <rFont val="Calibri"/>
        <family val="2"/>
      </rPr>
      <t>Based on visitor study DC Research 2015. These regional figures have been derived by taking the overall results from an independent study commissioned by the Historic Houses Association (HH) and carried out by DC Research Ltd. and applying a regional breakdown. This regional breakdown is based on combining the results from two sources (a survey carried out by the HH of its members about visitor numbers in 2014, and a survey carried out by DC Research on behalf of the HH that asked independently owned houses to report their visitor numbers for 2014). Combining these results, taking account of any double counting, and making case-by-case adjustments at the regional level to control for houses that receive more than 250,000 visitors provides the estimates set out above. (Source: DC Research Ltd. and Historic Houses Association, 2015).</t>
    </r>
  </si>
  <si>
    <r>
      <rPr>
        <vertAlign val="superscript"/>
        <sz val="11"/>
        <rFont val="Calibri"/>
        <family val="2"/>
      </rPr>
      <t>3</t>
    </r>
    <r>
      <rPr>
        <sz val="11"/>
        <rFont val="Calibri"/>
        <family val="2"/>
      </rPr>
      <t xml:space="preserve"> Based on data provided by those Members that responded to the HH Visitor Numbers Survey carried out in 2012. The HH does not conduct staff surveys every year - it is only for years in which a survey has been conducted that data is available. Consequently the figures are likely to be understate the numbers of staff employed by Members.</t>
    </r>
  </si>
  <si>
    <t>2017*</t>
  </si>
  <si>
    <t>*From 2017, changes to the HH database means that government region breakdowns are not possible.</t>
  </si>
  <si>
    <t xml:space="preserve">Number of museums and galleries in the Accreditation Scheme UK and England </t>
  </si>
  <si>
    <r>
      <t xml:space="preserve">% change 2016-17 </t>
    </r>
    <r>
      <rPr>
        <b/>
        <vertAlign val="superscript"/>
        <sz val="11"/>
        <color indexed="8"/>
        <rFont val="Calibri"/>
        <family val="2"/>
      </rPr>
      <t>3</t>
    </r>
  </si>
  <si>
    <t>Source: Taking Part 2015/16 
Data not available for 2017/18</t>
  </si>
  <si>
    <t>2018 Web presence</t>
  </si>
  <si>
    <r>
      <t xml:space="preserve">Students of historic environment related topics in Higher Education in the UK, Academic Year ending </t>
    </r>
    <r>
      <rPr>
        <b/>
        <vertAlign val="superscript"/>
        <sz val="11"/>
        <color indexed="8"/>
        <rFont val="Calibri"/>
        <family val="2"/>
      </rPr>
      <t>1</t>
    </r>
  </si>
  <si>
    <t xml:space="preserve">Source: HESA - Table 22 </t>
  </si>
  <si>
    <r>
      <rPr>
        <vertAlign val="superscript"/>
        <sz val="9"/>
        <color theme="1"/>
        <rFont val="Calibri"/>
        <family val="2"/>
        <scheme val="minor"/>
      </rPr>
      <t>2</t>
    </r>
    <r>
      <rPr>
        <sz val="9"/>
        <color theme="1"/>
        <rFont val="Calibri"/>
        <family val="2"/>
        <scheme val="minor"/>
      </rPr>
      <t xml:space="preserve"> Combined total: History by area, History by topic, History by period</t>
    </r>
  </si>
  <si>
    <r>
      <t xml:space="preserve">History </t>
    </r>
    <r>
      <rPr>
        <vertAlign val="superscript"/>
        <sz val="11"/>
        <color theme="1"/>
        <rFont val="Calibri"/>
        <family val="2"/>
        <scheme val="minor"/>
      </rPr>
      <t xml:space="preserve">2 </t>
    </r>
  </si>
  <si>
    <t>Percentage</t>
  </si>
  <si>
    <t>*</t>
  </si>
  <si>
    <t>* Data not available for 2017/18</t>
  </si>
  <si>
    <r>
      <rPr>
        <vertAlign val="superscript"/>
        <sz val="11"/>
        <color theme="1"/>
        <rFont val="Calibri"/>
        <family val="2"/>
        <scheme val="minor"/>
      </rPr>
      <t>2</t>
    </r>
    <r>
      <rPr>
        <sz val="11"/>
        <color theme="1"/>
        <rFont val="Calibri"/>
        <family val="2"/>
        <scheme val="minor"/>
      </rPr>
      <t xml:space="preserve"> Data not available before 2007/08</t>
    </r>
  </si>
  <si>
    <r>
      <rPr>
        <vertAlign val="superscript"/>
        <sz val="11"/>
        <color indexed="8"/>
        <rFont val="Calibri"/>
        <family val="2"/>
      </rPr>
      <t>1</t>
    </r>
    <r>
      <rPr>
        <sz val="11"/>
        <color indexed="8"/>
        <rFont val="Calibri"/>
        <family val="2"/>
      </rPr>
      <t xml:space="preserve"> Membership figures as of October of each year</t>
    </r>
  </si>
  <si>
    <r>
      <rPr>
        <vertAlign val="superscript"/>
        <sz val="11"/>
        <color theme="1"/>
        <rFont val="Calibri"/>
        <family val="2"/>
        <scheme val="minor"/>
      </rPr>
      <t>3</t>
    </r>
    <r>
      <rPr>
        <sz val="11"/>
        <color theme="1"/>
        <rFont val="Calibri"/>
        <family val="2"/>
        <scheme val="minor"/>
      </rPr>
      <t xml:space="preserve"> In 2010 the East and West Midland regions were merged by the National Trust and therefore in the future data will be reported at this level </t>
    </r>
  </si>
  <si>
    <t>2017/18 *</t>
  </si>
  <si>
    <t>*Data not available for 2018</t>
  </si>
  <si>
    <t>2018 *</t>
  </si>
  <si>
    <r>
      <rPr>
        <vertAlign val="superscript"/>
        <sz val="11"/>
        <color theme="1"/>
        <rFont val="Calibri"/>
        <family val="2"/>
        <scheme val="minor"/>
      </rPr>
      <t>4</t>
    </r>
    <r>
      <rPr>
        <sz val="11"/>
        <color theme="1"/>
        <rFont val="Calibri"/>
        <family val="2"/>
        <scheme val="minor"/>
      </rPr>
      <t xml:space="preserve"> Data not available for 2017/18</t>
    </r>
  </si>
  <si>
    <r>
      <t xml:space="preserve">2017/18 </t>
    </r>
    <r>
      <rPr>
        <b/>
        <vertAlign val="superscript"/>
        <sz val="11"/>
        <color theme="1"/>
        <rFont val="Calibri"/>
        <family val="2"/>
        <scheme val="minor"/>
      </rPr>
      <t>4</t>
    </r>
  </si>
  <si>
    <t>In 2015/16 the numbers for NE, NW and Yorkshire were combined into a single region.</t>
  </si>
  <si>
    <t>Source: DCMS Taking Part Survey</t>
  </si>
  <si>
    <t>Visitor Trends (Visit England)</t>
  </si>
  <si>
    <t>Source: VisitEngland / BDRC</t>
  </si>
  <si>
    <r>
      <rPr>
        <vertAlign val="superscript"/>
        <sz val="10"/>
        <color indexed="8"/>
        <rFont val="Calibri"/>
        <family val="2"/>
      </rPr>
      <t xml:space="preserve">1 </t>
    </r>
    <r>
      <rPr>
        <sz val="10"/>
        <color indexed="8"/>
        <rFont val="Calibri"/>
        <family val="2"/>
      </rPr>
      <t>A base of 100 was set in 2001, the table shows percentage increased year-on-year from that point onwards. For example between 2008 and 2009 there was a 13.5 % fall in the number of school visits to historic properties in the North East, among those who answered the survey in both years</t>
    </r>
  </si>
  <si>
    <r>
      <rPr>
        <vertAlign val="superscript"/>
        <sz val="10"/>
        <color indexed="8"/>
        <rFont val="Calibri"/>
        <family val="2"/>
      </rPr>
      <t xml:space="preserve">2 </t>
    </r>
    <r>
      <rPr>
        <sz val="10"/>
        <color indexed="8"/>
        <rFont val="Calibri"/>
        <family val="2"/>
      </rPr>
      <t>The actual total is likely to be significantly higher as this figure only applies to those sites that reply to the survey</t>
    </r>
  </si>
  <si>
    <r>
      <rPr>
        <vertAlign val="superscript"/>
        <sz val="10"/>
        <color indexed="8"/>
        <rFont val="Calibri"/>
        <family val="2"/>
      </rPr>
      <t xml:space="preserve">3 </t>
    </r>
    <r>
      <rPr>
        <sz val="10"/>
        <color indexed="8"/>
        <rFont val="Calibri"/>
        <family val="2"/>
      </rPr>
      <t>This is only among properties which responded to the survey in both 2016 and 2017</t>
    </r>
  </si>
  <si>
    <r>
      <rPr>
        <vertAlign val="superscript"/>
        <sz val="10"/>
        <color indexed="8"/>
        <rFont val="Calibri"/>
        <family val="2"/>
      </rPr>
      <t>4</t>
    </r>
    <r>
      <rPr>
        <sz val="10"/>
        <color indexed="8"/>
        <rFont val="Calibri"/>
        <family val="2"/>
      </rPr>
      <t xml:space="preserve"> This figure excludes educational visits to Local Management Agreement Sites but include Discovery Visits</t>
    </r>
  </si>
  <si>
    <r>
      <rPr>
        <vertAlign val="superscript"/>
        <sz val="10"/>
        <color indexed="8"/>
        <rFont val="Calibri"/>
        <family val="2"/>
      </rPr>
      <t>5</t>
    </r>
    <r>
      <rPr>
        <sz val="10"/>
        <color indexed="8"/>
        <rFont val="Calibri"/>
        <family val="2"/>
      </rPr>
      <t xml:space="preserve"> Discovery Visits are a subset of the total number of education visits</t>
    </r>
  </si>
  <si>
    <r>
      <t xml:space="preserve">Source: </t>
    </r>
    <r>
      <rPr>
        <sz val="10"/>
        <rFont val="Calibri"/>
        <family val="2"/>
      </rPr>
      <t>Historic England</t>
    </r>
  </si>
  <si>
    <r>
      <rPr>
        <vertAlign val="superscript"/>
        <sz val="10"/>
        <color indexed="8"/>
        <rFont val="Calibri"/>
        <family val="2"/>
      </rPr>
      <t>6</t>
    </r>
    <r>
      <rPr>
        <sz val="10"/>
        <color indexed="8"/>
        <rFont val="Calibri"/>
        <family val="2"/>
      </rPr>
      <t xml:space="preserve"> This data is collected annually - It is advisable not to compare the data across years as different houses reply to the survey in differing years</t>
    </r>
  </si>
  <si>
    <t>% change 2007 to 2018</t>
  </si>
  <si>
    <t>Change between 2008 and 2018</t>
  </si>
  <si>
    <t>% Change  between 2008 and 2018</t>
  </si>
  <si>
    <t>2018/19</t>
  </si>
  <si>
    <t>% change 2001/02 to 2018/19</t>
  </si>
  <si>
    <t>% change 2017/18 to 18/19</t>
  </si>
  <si>
    <t>% change in number of visits 2007/08 to 2018/19</t>
  </si>
  <si>
    <t>% change in number of visits 2017/18 to 2018/19</t>
  </si>
  <si>
    <t>Regional Distribution, 2018/19</t>
  </si>
  <si>
    <t>% change 2008/09 to 2018/19</t>
  </si>
  <si>
    <t>% change  2006/07 to 2018/19</t>
  </si>
  <si>
    <t>% change  2017/87 to 2018/19</t>
  </si>
  <si>
    <t>2018*</t>
  </si>
  <si>
    <t>% change 2017 to 2018</t>
  </si>
  <si>
    <t>Information no longer collected as of 2019</t>
  </si>
  <si>
    <t>% change 2007/08 to 18/19</t>
  </si>
  <si>
    <t>% change 2008/09 to 18/19</t>
  </si>
  <si>
    <t>Change in number of visits from 2009/10 to 2018/19</t>
  </si>
  <si>
    <t>Change in number of visits from 2017/18 to 2018/19</t>
  </si>
  <si>
    <t>NA</t>
  </si>
  <si>
    <t>Source: Historic Houses, 2019</t>
  </si>
  <si>
    <t>Source: IHBC, 2019</t>
  </si>
  <si>
    <t>Source: National Trust, 2019</t>
  </si>
  <si>
    <t>Heritage Open Days, 2019</t>
  </si>
  <si>
    <r>
      <rPr>
        <vertAlign val="superscript"/>
        <sz val="9"/>
        <color theme="1"/>
        <rFont val="Calibri"/>
        <family val="2"/>
        <scheme val="minor"/>
      </rPr>
      <t>3</t>
    </r>
    <r>
      <rPr>
        <sz val="9"/>
        <color theme="1"/>
        <rFont val="Calibri"/>
        <family val="2"/>
        <scheme val="minor"/>
      </rPr>
      <t xml:space="preserve"> Previously "Landscape design"</t>
    </r>
  </si>
  <si>
    <r>
      <t xml:space="preserve">Landscape &amp; garden design </t>
    </r>
    <r>
      <rPr>
        <vertAlign val="superscript"/>
        <sz val="11"/>
        <color theme="1"/>
        <rFont val="Calibri"/>
        <family val="2"/>
        <scheme val="minor"/>
      </rPr>
      <t>3</t>
    </r>
  </si>
  <si>
    <t>4 Previously "Planning"</t>
  </si>
  <si>
    <r>
      <t xml:space="preserve">Planning (urban, rural &amp; regional) </t>
    </r>
    <r>
      <rPr>
        <vertAlign val="superscript"/>
        <sz val="11"/>
        <color theme="1"/>
        <rFont val="Calibri"/>
        <family val="2"/>
        <scheme val="minor"/>
      </rPr>
      <t>4</t>
    </r>
  </si>
  <si>
    <t>% change in number of student 2003 to 2018</t>
  </si>
  <si>
    <t>% change in number of students 2017 to 2018</t>
  </si>
  <si>
    <t>UK, Academic Year ending 2018</t>
  </si>
  <si>
    <t>Change 2017/18 to 2018/19</t>
  </si>
  <si>
    <r>
      <rPr>
        <vertAlign val="superscript"/>
        <sz val="9"/>
        <color indexed="8"/>
        <rFont val="Calibri"/>
        <family val="2"/>
      </rPr>
      <t>5</t>
    </r>
    <r>
      <rPr>
        <sz val="9"/>
        <color indexed="8"/>
        <rFont val="Calibri"/>
        <family val="2"/>
      </rPr>
      <t xml:space="preserve"> Regional breakdowns were not available in 2018/19</t>
    </r>
  </si>
  <si>
    <r>
      <t xml:space="preserve">2018/19 </t>
    </r>
    <r>
      <rPr>
        <b/>
        <vertAlign val="superscript"/>
        <sz val="11"/>
        <color theme="1"/>
        <rFont val="Calibri"/>
        <family val="2"/>
        <scheme val="minor"/>
      </rPr>
      <t>5</t>
    </r>
  </si>
  <si>
    <t>Source: Taking Part - 2018/19 Statistical Release - Museums and Galleries</t>
  </si>
  <si>
    <t>Number of visits to historic properties 2018, (at 725 sites)</t>
  </si>
  <si>
    <t>Number of visits to historic properties, 2018</t>
  </si>
  <si>
    <r>
      <rPr>
        <vertAlign val="superscript"/>
        <sz val="9"/>
        <color indexed="8"/>
        <rFont val="Calibri"/>
        <family val="2"/>
      </rPr>
      <t>6</t>
    </r>
    <r>
      <rPr>
        <sz val="9"/>
        <color indexed="8"/>
        <rFont val="Calibri"/>
        <family val="2"/>
      </rPr>
      <t xml:space="preserve"> Volunteers were not  reported prior to 2014.</t>
    </r>
  </si>
  <si>
    <r>
      <t>Number of school visits 2018</t>
    </r>
    <r>
      <rPr>
        <b/>
        <vertAlign val="superscript"/>
        <sz val="11"/>
        <color indexed="8"/>
        <rFont val="Calibri"/>
        <family val="2"/>
      </rPr>
      <t xml:space="preserve"> 2</t>
    </r>
  </si>
  <si>
    <r>
      <t xml:space="preserve">Number of school visits 2018 </t>
    </r>
    <r>
      <rPr>
        <b/>
        <vertAlign val="superscript"/>
        <sz val="11"/>
        <color theme="1"/>
        <rFont val="Calibri"/>
        <family val="2"/>
        <scheme val="minor"/>
      </rPr>
      <t>2</t>
    </r>
  </si>
  <si>
    <t>% change 2002 to 2018</t>
  </si>
  <si>
    <t>National (trustees)</t>
  </si>
  <si>
    <t xml:space="preserve">South  </t>
  </si>
  <si>
    <t>Stonehenge</t>
  </si>
  <si>
    <t>Placement</t>
  </si>
  <si>
    <t>Grand Total</t>
  </si>
  <si>
    <t>English Heritage Volunteers</t>
  </si>
  <si>
    <t>English Heritage Volunteers 2010-18</t>
  </si>
  <si>
    <t>% Change 2017/18 to 2018/19</t>
  </si>
  <si>
    <t>In 2019 English Heritage adopted a new structure for reporting the number of its volunteers. As a result, regional totals cannot be compared pre- and post- 2019.</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</si>
  <si>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(All adults aged 16+)</t>
    </r>
  </si>
  <si>
    <r>
      <t xml:space="preserve">% change in number of visits 2017 to 2018 </t>
    </r>
    <r>
      <rPr>
        <b/>
        <vertAlign val="superscript"/>
        <sz val="11"/>
        <color indexed="8"/>
        <rFont val="Calibri"/>
        <family val="2"/>
      </rPr>
      <t>1</t>
    </r>
  </si>
  <si>
    <r>
      <t xml:space="preserve">% change in number of visits 2017 to 2018 </t>
    </r>
    <r>
      <rPr>
        <b/>
        <vertAlign val="superscript"/>
        <sz val="11"/>
        <color theme="1"/>
        <rFont val="Calibri"/>
        <family val="2"/>
        <scheme val="minor"/>
      </rPr>
      <t>1</t>
    </r>
  </si>
  <si>
    <t>Regional Distribution, 2018</t>
  </si>
  <si>
    <t>2018 Total Visits</t>
  </si>
  <si>
    <t>Change 2007/08 to 2018/19</t>
  </si>
  <si>
    <t>Number of school visits 2018</t>
  </si>
  <si>
    <t>Update not available for 2017/18 or 2018/19</t>
  </si>
  <si>
    <t>% change 2017- 2018</t>
  </si>
  <si>
    <t xml:space="preserve">Trends in number of school visits to historic properties 2001-2018,  England       </t>
  </si>
  <si>
    <t>Number of Students Sitting History GCSE &amp; A-Level</t>
  </si>
  <si>
    <t>Regional distribution of HOD events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</si>
</sst>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0.0%"/>
    <numFmt numFmtId="166" formatCode="####.0"/>
    <numFmt numFmtId="167" formatCode="0.0"/>
    <numFmt numFmtId="168" formatCode="####"/>
  </numFmts>
  <fonts count="72">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b/>
      <sz val="18"/>
      <color theme="1"/>
      <name val="Calibri"/>
      <family val="2"/>
      <scheme val="minor"/>
    </font>
    <font>
      <b/>
      <sz val="20"/>
      <color theme="1"/>
      <name val="Calibri"/>
      <family val="2"/>
      <scheme val="minor"/>
    </font>
    <font>
      <b/>
      <sz val="11"/>
      <name val="Calibri"/>
      <family val="2"/>
      <scheme val="minor"/>
    </font>
    <font>
      <b/>
      <sz val="10"/>
      <name val="Calibri"/>
      <family val="2"/>
      <scheme val="minor"/>
    </font>
    <font>
      <sz val="11"/>
      <name val="Calibri"/>
      <family val="2"/>
      <scheme val="minor"/>
    </font>
    <font>
      <b/>
      <vertAlign val="superscript"/>
      <sz val="11"/>
      <color indexed="8"/>
      <name val="Calibri"/>
      <family val="2"/>
    </font>
    <font>
      <b/>
      <sz val="10"/>
      <color theme="1"/>
      <name val="Calibri"/>
      <family val="2"/>
      <scheme val="minor"/>
    </font>
    <font>
      <u/>
      <sz val="10"/>
      <color indexed="12"/>
      <name val="Arial"/>
      <family val="2"/>
    </font>
    <font>
      <b/>
      <sz val="12"/>
      <color indexed="8"/>
      <name val="Arial"/>
      <family val="2"/>
    </font>
    <font>
      <b/>
      <sz val="20"/>
      <color indexed="8"/>
      <name val="Arial"/>
      <family val="2"/>
    </font>
    <font>
      <sz val="11"/>
      <color rgb="FF000000"/>
      <name val="Calibri"/>
      <family val="2"/>
      <scheme val="minor"/>
    </font>
    <font>
      <i/>
      <sz val="11"/>
      <color theme="1"/>
      <name val="Calibri"/>
      <family val="2"/>
      <scheme val="minor"/>
    </font>
    <font>
      <b/>
      <sz val="11"/>
      <color rgb="FF000000"/>
      <name val="Calibri"/>
      <family val="2"/>
      <scheme val="minor"/>
    </font>
    <font>
      <sz val="9"/>
      <color indexed="8"/>
      <name val="Calibri"/>
      <family val="2"/>
    </font>
    <font>
      <vertAlign val="superscript"/>
      <sz val="9"/>
      <color indexed="8"/>
      <name val="Calibri"/>
      <family val="2"/>
    </font>
    <font>
      <sz val="11"/>
      <color rgb="FF1F497D"/>
      <name val="Calibri"/>
      <family val="2"/>
    </font>
    <font>
      <vertAlign val="superscript"/>
      <sz val="11"/>
      <color indexed="8"/>
      <name val="Calibri"/>
      <family val="2"/>
    </font>
    <font>
      <sz val="9"/>
      <color theme="1"/>
      <name val="Calibri"/>
      <family val="2"/>
      <scheme val="minor"/>
    </font>
    <font>
      <b/>
      <sz val="10"/>
      <color theme="1"/>
      <name val="Times New Roman"/>
      <family val="1"/>
    </font>
    <font>
      <sz val="8"/>
      <name val="Calibri"/>
      <family val="2"/>
    </font>
    <font>
      <vertAlign val="superscript"/>
      <sz val="8"/>
      <name val="Calibri"/>
      <family val="2"/>
    </font>
    <font>
      <sz val="10"/>
      <color rgb="FFFF0000"/>
      <name val="Times New Roman"/>
      <family val="1"/>
    </font>
    <font>
      <b/>
      <sz val="11"/>
      <color indexed="8"/>
      <name val="Calibri"/>
      <family val="2"/>
    </font>
    <font>
      <sz val="10"/>
      <name val="Arial"/>
      <family val="2"/>
    </font>
    <font>
      <sz val="11"/>
      <color indexed="8"/>
      <name val="Calibri"/>
      <family val="2"/>
      <scheme val="minor"/>
    </font>
    <font>
      <b/>
      <sz val="9"/>
      <color theme="1"/>
      <name val="Calibri"/>
      <family val="2"/>
      <scheme val="minor"/>
    </font>
    <font>
      <sz val="8"/>
      <color theme="1"/>
      <name val="Times New Roman"/>
      <family val="1"/>
    </font>
    <font>
      <b/>
      <sz val="20"/>
      <name val="Arial"/>
      <family val="2"/>
    </font>
    <font>
      <b/>
      <sz val="10"/>
      <name val="Arial"/>
      <family val="2"/>
    </font>
    <font>
      <b/>
      <vertAlign val="superscript"/>
      <sz val="11"/>
      <name val="Calibri"/>
      <family val="2"/>
    </font>
    <font>
      <sz val="10"/>
      <name val="Calibri"/>
      <family val="2"/>
      <scheme val="minor"/>
    </font>
    <font>
      <sz val="11"/>
      <color rgb="FF000000"/>
      <name val="Calibri"/>
      <family val="2"/>
    </font>
    <font>
      <b/>
      <vertAlign val="superscript"/>
      <sz val="10"/>
      <name val="Calibri"/>
      <family val="2"/>
    </font>
    <font>
      <b/>
      <i/>
      <sz val="11"/>
      <color theme="1"/>
      <name val="Calibri"/>
      <family val="2"/>
      <scheme val="minor"/>
    </font>
    <font>
      <b/>
      <sz val="20"/>
      <color indexed="8"/>
      <name val="Calibri"/>
      <family val="2"/>
    </font>
    <font>
      <b/>
      <vertAlign val="superscript"/>
      <sz val="20"/>
      <color indexed="8"/>
      <name val="Calibri"/>
      <family val="2"/>
    </font>
    <font>
      <b/>
      <sz val="10"/>
      <name val="Calibri"/>
      <family val="2"/>
    </font>
    <font>
      <b/>
      <sz val="18"/>
      <name val="Calibri"/>
      <family val="2"/>
      <scheme val="minor"/>
    </font>
    <font>
      <i/>
      <sz val="11"/>
      <name val="Calibri"/>
      <family val="2"/>
      <scheme val="minor"/>
    </font>
    <font>
      <sz val="8"/>
      <name val="Calibri"/>
      <family val="2"/>
      <scheme val="minor"/>
    </font>
    <font>
      <b/>
      <vertAlign val="superscript"/>
      <sz val="12"/>
      <color indexed="8"/>
      <name val="Arial"/>
      <family val="2"/>
    </font>
    <font>
      <b/>
      <sz val="10"/>
      <color indexed="8"/>
      <name val="Verdana"/>
      <family val="2"/>
    </font>
    <font>
      <b/>
      <i/>
      <sz val="10"/>
      <name val="Arial"/>
      <family val="2"/>
    </font>
    <font>
      <vertAlign val="superscript"/>
      <sz val="11"/>
      <color theme="1"/>
      <name val="Calibri"/>
      <family val="2"/>
      <scheme val="minor"/>
    </font>
    <font>
      <b/>
      <vertAlign val="superscript"/>
      <sz val="11"/>
      <color theme="1"/>
      <name val="Calibri"/>
      <family val="2"/>
      <scheme val="minor"/>
    </font>
    <font>
      <sz val="11"/>
      <color indexed="8"/>
      <name val="Calibri"/>
      <family val="2"/>
    </font>
    <font>
      <sz val="11"/>
      <name val="Calibri"/>
      <family val="2"/>
    </font>
    <font>
      <vertAlign val="superscript"/>
      <sz val="11"/>
      <name val="Calibri"/>
      <family val="2"/>
    </font>
    <font>
      <b/>
      <sz val="11"/>
      <color indexed="8"/>
      <name val="Calibri"/>
      <family val="2"/>
      <scheme val="minor"/>
    </font>
    <font>
      <sz val="12"/>
      <color theme="1"/>
      <name val="Calibri"/>
      <family val="2"/>
    </font>
    <font>
      <sz val="10"/>
      <color theme="1"/>
      <name val="Verdana"/>
      <family val="2"/>
    </font>
    <font>
      <sz val="10"/>
      <color theme="1"/>
      <name val="Calibri"/>
      <family val="2"/>
      <scheme val="minor"/>
    </font>
    <font>
      <vertAlign val="superscript"/>
      <sz val="9"/>
      <color theme="1"/>
      <name val="Calibri"/>
      <family val="2"/>
      <scheme val="minor"/>
    </font>
    <font>
      <b/>
      <sz val="11"/>
      <color theme="0"/>
      <name val="Calibri"/>
      <family val="2"/>
      <scheme val="minor"/>
    </font>
    <font>
      <sz val="11"/>
      <color theme="0"/>
      <name val="Calibri"/>
      <family val="2"/>
      <scheme val="minor"/>
    </font>
    <font>
      <vertAlign val="superscript"/>
      <sz val="10"/>
      <color indexed="8"/>
      <name val="Calibri"/>
      <family val="2"/>
    </font>
    <font>
      <sz val="10"/>
      <color indexed="8"/>
      <name val="Calibri"/>
      <family val="2"/>
    </font>
    <font>
      <sz val="10"/>
      <name val="Calibri"/>
      <family val="2"/>
    </font>
    <font>
      <i/>
      <sz val="11"/>
      <color rgb="FF7F7F7F"/>
      <name val="Calibri"/>
      <family val="2"/>
      <scheme val="minor"/>
    </font>
    <font>
      <u/>
      <sz val="11"/>
      <color theme="10"/>
      <name val="Calibri"/>
      <family val="2"/>
      <scheme val="minor"/>
    </font>
    <font>
      <sz val="12"/>
      <color indexed="8"/>
      <name val="Calibri"/>
      <family val="2"/>
    </font>
    <font>
      <u/>
      <sz val="10.8"/>
      <color theme="10"/>
      <name val="Calibri"/>
      <family val="2"/>
    </font>
    <font>
      <u/>
      <sz val="12"/>
      <color indexed="12"/>
      <name val="Bliss"/>
    </font>
    <font>
      <sz val="12"/>
      <name val="Bliss"/>
    </font>
    <font>
      <sz val="12"/>
      <color theme="1"/>
      <name val="Arial"/>
      <family val="2"/>
    </font>
    <font>
      <u/>
      <sz val="10.8"/>
      <color indexed="12"/>
      <name val="Calibri"/>
      <family val="2"/>
    </font>
    <font>
      <b/>
      <i/>
      <sz val="11"/>
      <color indexed="8"/>
      <name val="Calibri"/>
      <family val="2"/>
      <scheme val="minor"/>
    </font>
    <font>
      <i/>
      <sz val="11"/>
      <color indexed="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8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4" applyNumberFormat="0" applyFill="0" applyAlignment="0" applyProtection="0"/>
    <xf numFmtId="0" fontId="27" fillId="0" borderId="0"/>
    <xf numFmtId="0" fontId="27" fillId="0" borderId="0"/>
    <xf numFmtId="0" fontId="53" fillId="0" borderId="0"/>
    <xf numFmtId="0" fontId="53" fillId="0" borderId="0"/>
    <xf numFmtId="43" fontId="64" fillId="0" borderId="0" applyFont="0" applyFill="0" applyBorder="0" applyAlignment="0" applyProtection="0"/>
    <xf numFmtId="0" fontId="27" fillId="0" borderId="0"/>
    <xf numFmtId="0" fontId="65" fillId="0" borderId="0" applyNumberFormat="0" applyFill="0" applyBorder="0" applyAlignment="0" applyProtection="0">
      <alignment vertical="top"/>
      <protection locked="0"/>
    </xf>
    <xf numFmtId="0" fontId="62" fillId="0" borderId="0" applyNumberFormat="0" applyFill="0" applyBorder="0" applyAlignment="0" applyProtection="0"/>
    <xf numFmtId="0" fontId="66" fillId="0" borderId="0" applyNumberFormat="0" applyFill="0" applyBorder="0" applyAlignment="0" applyProtection="0">
      <alignment vertical="top"/>
      <protection locked="0"/>
    </xf>
    <xf numFmtId="0" fontId="27" fillId="0" borderId="0"/>
    <xf numFmtId="0" fontId="67" fillId="0" borderId="0"/>
    <xf numFmtId="9" fontId="27" fillId="0" borderId="0" applyFont="0" applyFill="0" applyBorder="0" applyAlignment="0" applyProtection="0"/>
    <xf numFmtId="9"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11" fillId="0" borderId="0" applyNumberFormat="0" applyFill="0" applyBorder="0" applyAlignment="0" applyProtection="0">
      <alignment vertical="top"/>
      <protection locked="0"/>
    </xf>
    <xf numFmtId="0" fontId="63" fillId="0" borderId="0" applyNumberFormat="0" applyFill="0" applyBorder="0" applyAlignment="0" applyProtection="0"/>
    <xf numFmtId="0" fontId="1" fillId="0" borderId="0"/>
    <xf numFmtId="0" fontId="6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43" fontId="67" fillId="0" borderId="0" applyFont="0" applyFill="0" applyBorder="0" applyAlignment="0" applyProtection="0"/>
    <xf numFmtId="0" fontId="53" fillId="0" borderId="0"/>
  </cellStyleXfs>
  <cellXfs count="478">
    <xf numFmtId="0" fontId="0" fillId="0" borderId="0" xfId="0"/>
    <xf numFmtId="0" fontId="4" fillId="0" borderId="0" xfId="0" applyFont="1" applyAlignment="1">
      <alignment horizontal="center"/>
    </xf>
    <xf numFmtId="0" fontId="3" fillId="2" borderId="1" xfId="0" applyFont="1" applyFill="1" applyBorder="1" applyAlignment="1">
      <alignment wrapText="1"/>
    </xf>
    <xf numFmtId="0" fontId="3" fillId="0" borderId="1" xfId="0" applyFont="1" applyFill="1" applyBorder="1"/>
    <xf numFmtId="0" fontId="0" fillId="0" borderId="1" xfId="0" applyFont="1" applyBorder="1"/>
    <xf numFmtId="0" fontId="0" fillId="0" borderId="1" xfId="0" applyFont="1" applyFill="1" applyBorder="1"/>
    <xf numFmtId="0" fontId="3" fillId="0" borderId="1" xfId="0" applyFont="1" applyBorder="1"/>
    <xf numFmtId="9" fontId="3" fillId="0" borderId="1" xfId="2" applyFont="1" applyBorder="1"/>
    <xf numFmtId="0" fontId="0" fillId="3" borderId="0" xfId="0" applyFill="1"/>
    <xf numFmtId="0" fontId="3" fillId="0" borderId="0" xfId="0" applyFont="1" applyBorder="1"/>
    <xf numFmtId="0" fontId="0" fillId="0" borderId="0" xfId="0" applyBorder="1"/>
    <xf numFmtId="0" fontId="3" fillId="0" borderId="0" xfId="0" applyFont="1"/>
    <xf numFmtId="0" fontId="3" fillId="2" borderId="1" xfId="0" applyFont="1" applyFill="1" applyBorder="1"/>
    <xf numFmtId="165" fontId="0" fillId="0" borderId="1" xfId="0" applyNumberFormat="1" applyFont="1" applyBorder="1" applyAlignment="1">
      <alignment horizontal="right"/>
    </xf>
    <xf numFmtId="0" fontId="0" fillId="0" borderId="1" xfId="0" applyFont="1" applyBorder="1" applyAlignment="1">
      <alignment wrapText="1"/>
    </xf>
    <xf numFmtId="9" fontId="1" fillId="0" borderId="0" xfId="2" applyFont="1"/>
    <xf numFmtId="0" fontId="0" fillId="4" borderId="0" xfId="0" applyFill="1"/>
    <xf numFmtId="9" fontId="1" fillId="4" borderId="0" xfId="2" applyFont="1" applyFill="1"/>
    <xf numFmtId="0" fontId="6" fillId="2" borderId="1" xfId="0" applyFont="1" applyFill="1" applyBorder="1" applyAlignment="1"/>
    <xf numFmtId="0" fontId="7" fillId="2" borderId="1" xfId="0" applyFont="1" applyFill="1" applyBorder="1" applyAlignment="1">
      <alignment horizontal="left" wrapText="1"/>
    </xf>
    <xf numFmtId="3" fontId="8" fillId="0" borderId="1" xfId="0" applyNumberFormat="1" applyFont="1" applyFill="1" applyBorder="1" applyAlignment="1">
      <alignment horizontal="right"/>
    </xf>
    <xf numFmtId="0" fontId="6" fillId="0" borderId="0" xfId="0" applyFont="1" applyFill="1" applyBorder="1" applyAlignment="1">
      <alignment horizontal="left"/>
    </xf>
    <xf numFmtId="3" fontId="8" fillId="0" borderId="0" xfId="0" applyNumberFormat="1" applyFont="1" applyFill="1" applyBorder="1" applyAlignment="1">
      <alignment horizontal="right"/>
    </xf>
    <xf numFmtId="0" fontId="0" fillId="0" borderId="1" xfId="0" applyBorder="1"/>
    <xf numFmtId="164" fontId="1" fillId="0" borderId="1" xfId="1" applyNumberFormat="1" applyFont="1" applyBorder="1"/>
    <xf numFmtId="9" fontId="1" fillId="0" borderId="1" xfId="2" applyFont="1" applyBorder="1"/>
    <xf numFmtId="0" fontId="0" fillId="2" borderId="1" xfId="0" applyFill="1" applyBorder="1"/>
    <xf numFmtId="165" fontId="1" fillId="0" borderId="1" xfId="2" applyNumberFormat="1" applyFont="1" applyBorder="1"/>
    <xf numFmtId="165" fontId="1" fillId="0" borderId="0" xfId="2" applyNumberFormat="1" applyFont="1"/>
    <xf numFmtId="0" fontId="3" fillId="0" borderId="1" xfId="0" applyFont="1" applyFill="1" applyBorder="1" applyAlignment="1">
      <alignment wrapText="1"/>
    </xf>
    <xf numFmtId="0" fontId="3" fillId="0" borderId="1" xfId="0" applyFont="1" applyBorder="1" applyAlignment="1">
      <alignment horizontal="right"/>
    </xf>
    <xf numFmtId="0" fontId="5" fillId="0" borderId="0" xfId="0" applyFont="1"/>
    <xf numFmtId="0" fontId="0" fillId="0" borderId="0" xfId="0" applyFont="1" applyAlignment="1">
      <alignment horizontal="left"/>
    </xf>
    <xf numFmtId="0" fontId="0" fillId="0" borderId="0" xfId="0" applyAlignment="1">
      <alignment horizontal="left" indent="1"/>
    </xf>
    <xf numFmtId="0" fontId="0" fillId="0" borderId="0" xfId="0" applyAlignment="1">
      <alignment horizontal="right"/>
    </xf>
    <xf numFmtId="0" fontId="0" fillId="2" borderId="5" xfId="0" applyFill="1" applyBorder="1"/>
    <xf numFmtId="0" fontId="0" fillId="0" borderId="0" xfId="0" applyFill="1"/>
    <xf numFmtId="0" fontId="3" fillId="2" borderId="2" xfId="0" applyFont="1" applyFill="1" applyBorder="1"/>
    <xf numFmtId="0" fontId="0" fillId="0" borderId="1" xfId="0" applyFill="1" applyBorder="1"/>
    <xf numFmtId="3" fontId="0" fillId="0" borderId="0" xfId="0" applyNumberFormat="1"/>
    <xf numFmtId="9" fontId="3" fillId="0" borderId="1" xfId="2" applyFont="1" applyFill="1" applyBorder="1"/>
    <xf numFmtId="0" fontId="0" fillId="0" borderId="1" xfId="0" applyBorder="1" applyAlignment="1">
      <alignment horizontal="right"/>
    </xf>
    <xf numFmtId="9" fontId="1" fillId="0" borderId="1" xfId="2" applyFont="1" applyFill="1" applyBorder="1"/>
    <xf numFmtId="164" fontId="3" fillId="0" borderId="1" xfId="1" applyNumberFormat="1" applyFont="1" applyBorder="1"/>
    <xf numFmtId="0" fontId="17" fillId="0" borderId="0" xfId="0" applyFont="1"/>
    <xf numFmtId="0" fontId="3" fillId="0" borderId="0" xfId="0" applyFont="1" applyBorder="1" applyAlignment="1">
      <alignment horizontal="right"/>
    </xf>
    <xf numFmtId="0" fontId="0" fillId="0" borderId="0" xfId="0" applyFill="1" applyBorder="1"/>
    <xf numFmtId="9" fontId="1" fillId="0" borderId="0" xfId="2" applyFont="1" applyBorder="1"/>
    <xf numFmtId="0" fontId="3" fillId="2" borderId="3" xfId="0" applyFont="1" applyFill="1" applyBorder="1"/>
    <xf numFmtId="0" fontId="3" fillId="2" borderId="3" xfId="0" applyFont="1" applyFill="1" applyBorder="1" applyAlignment="1">
      <alignment wrapText="1"/>
    </xf>
    <xf numFmtId="9" fontId="8" fillId="0" borderId="1" xfId="2" applyFont="1" applyBorder="1"/>
    <xf numFmtId="164" fontId="0" fillId="0" borderId="0" xfId="0" applyNumberFormat="1"/>
    <xf numFmtId="164" fontId="8" fillId="0" borderId="1" xfId="1" applyNumberFormat="1" applyFont="1" applyBorder="1"/>
    <xf numFmtId="164" fontId="1" fillId="0" borderId="0" xfId="1" applyNumberFormat="1" applyFont="1"/>
    <xf numFmtId="0" fontId="3" fillId="2" borderId="8" xfId="0" applyFont="1" applyFill="1" applyBorder="1"/>
    <xf numFmtId="0" fontId="19" fillId="0" borderId="0" xfId="0" applyFont="1" applyBorder="1" applyAlignment="1">
      <alignment vertical="center"/>
    </xf>
    <xf numFmtId="164" fontId="8" fillId="0" borderId="1" xfId="1" applyNumberFormat="1" applyFont="1" applyBorder="1" applyAlignment="1">
      <alignment horizontal="right"/>
    </xf>
    <xf numFmtId="164" fontId="3" fillId="0" borderId="1" xfId="0" applyNumberFormat="1" applyFont="1" applyBorder="1"/>
    <xf numFmtId="3" fontId="6" fillId="0" borderId="1" xfId="0" applyNumberFormat="1" applyFont="1" applyBorder="1"/>
    <xf numFmtId="0" fontId="0" fillId="0" borderId="0" xfId="0" applyBorder="1" applyAlignment="1">
      <alignment horizontal="right"/>
    </xf>
    <xf numFmtId="164" fontId="3" fillId="0" borderId="0" xfId="1" applyNumberFormat="1" applyFont="1" applyBorder="1"/>
    <xf numFmtId="164" fontId="3" fillId="0" borderId="0" xfId="0" applyNumberFormat="1" applyFont="1" applyBorder="1"/>
    <xf numFmtId="9" fontId="3" fillId="0" borderId="0" xfId="2" applyFont="1" applyBorder="1"/>
    <xf numFmtId="0" fontId="0" fillId="2" borderId="0" xfId="0" applyFill="1"/>
    <xf numFmtId="0" fontId="3" fillId="2" borderId="1" xfId="0" applyFont="1" applyFill="1" applyBorder="1" applyAlignment="1">
      <alignment horizontal="right"/>
    </xf>
    <xf numFmtId="164" fontId="3" fillId="0" borderId="1" xfId="1" applyNumberFormat="1" applyFont="1" applyFill="1" applyBorder="1"/>
    <xf numFmtId="3" fontId="3" fillId="0" borderId="1" xfId="0" applyNumberFormat="1" applyFont="1" applyBorder="1"/>
    <xf numFmtId="3" fontId="0" fillId="0" borderId="1" xfId="0" applyNumberFormat="1" applyBorder="1"/>
    <xf numFmtId="164" fontId="1" fillId="0" borderId="1" xfId="1" applyNumberFormat="1" applyFont="1" applyFill="1" applyBorder="1"/>
    <xf numFmtId="3" fontId="22" fillId="0" borderId="0" xfId="0" applyNumberFormat="1" applyFont="1" applyBorder="1" applyAlignment="1">
      <alignment horizontal="center" vertical="center" wrapText="1"/>
    </xf>
    <xf numFmtId="3" fontId="0" fillId="0" borderId="1" xfId="0" applyNumberFormat="1" applyFill="1" applyBorder="1"/>
    <xf numFmtId="0" fontId="0" fillId="0" borderId="1" xfId="0" applyFill="1" applyBorder="1" applyAlignment="1">
      <alignment horizontal="right"/>
    </xf>
    <xf numFmtId="164" fontId="1" fillId="0" borderId="1" xfId="1" applyNumberFormat="1" applyFont="1" applyFill="1" applyBorder="1" applyAlignment="1">
      <alignment horizontal="right"/>
    </xf>
    <xf numFmtId="164" fontId="1" fillId="0" borderId="0" xfId="1" applyNumberFormat="1" applyFont="1" applyBorder="1"/>
    <xf numFmtId="3" fontId="0" fillId="0" borderId="0" xfId="0" applyNumberFormat="1" applyBorder="1"/>
    <xf numFmtId="0" fontId="21" fillId="0" borderId="0" xfId="0" applyFont="1"/>
    <xf numFmtId="0" fontId="25" fillId="0" borderId="0" xfId="0" applyFont="1"/>
    <xf numFmtId="0" fontId="0" fillId="0" borderId="0" xfId="0" applyFont="1"/>
    <xf numFmtId="0" fontId="3" fillId="2" borderId="1" xfId="0" applyFont="1" applyFill="1" applyBorder="1" applyAlignment="1">
      <alignment horizontal="right" wrapText="1"/>
    </xf>
    <xf numFmtId="0" fontId="3" fillId="0" borderId="1" xfId="0" applyFont="1" applyBorder="1" applyAlignment="1">
      <alignment wrapText="1"/>
    </xf>
    <xf numFmtId="0" fontId="29" fillId="0" borderId="0" xfId="0" applyFont="1"/>
    <xf numFmtId="0" fontId="3" fillId="2" borderId="7" xfId="0" applyFont="1" applyFill="1" applyBorder="1" applyAlignment="1">
      <alignment wrapText="1"/>
    </xf>
    <xf numFmtId="164" fontId="3" fillId="0" borderId="1" xfId="1" applyNumberFormat="1" applyFont="1" applyFill="1" applyBorder="1" applyAlignment="1">
      <alignment horizontal="left"/>
    </xf>
    <xf numFmtId="9" fontId="3" fillId="0" borderId="1" xfId="0" applyNumberFormat="1" applyFont="1" applyFill="1" applyBorder="1" applyAlignment="1">
      <alignment horizontal="left"/>
    </xf>
    <xf numFmtId="164" fontId="1" fillId="0" borderId="1" xfId="1" applyNumberFormat="1" applyFont="1" applyFill="1" applyBorder="1" applyAlignment="1">
      <alignment horizontal="left"/>
    </xf>
    <xf numFmtId="9" fontId="0" fillId="0" borderId="1" xfId="0" applyNumberFormat="1" applyFont="1" applyFill="1" applyBorder="1" applyAlignment="1">
      <alignment horizontal="left"/>
    </xf>
    <xf numFmtId="0" fontId="3" fillId="2" borderId="8" xfId="0" applyFont="1" applyFill="1" applyBorder="1" applyAlignment="1">
      <alignment horizontal="right" wrapText="1"/>
    </xf>
    <xf numFmtId="164" fontId="3" fillId="0" borderId="2" xfId="1" applyNumberFormat="1" applyFont="1" applyFill="1" applyBorder="1" applyAlignment="1">
      <alignment horizontal="left"/>
    </xf>
    <xf numFmtId="164" fontId="6" fillId="0" borderId="1" xfId="1" applyNumberFormat="1" applyFont="1" applyFill="1" applyBorder="1" applyAlignment="1">
      <alignment horizontal="right"/>
    </xf>
    <xf numFmtId="164" fontId="3" fillId="0" borderId="9" xfId="1" applyNumberFormat="1" applyFont="1" applyFill="1" applyBorder="1" applyAlignment="1">
      <alignment horizontal="left"/>
    </xf>
    <xf numFmtId="9" fontId="3" fillId="0" borderId="1" xfId="2" applyFont="1" applyFill="1" applyBorder="1" applyAlignment="1">
      <alignment horizontal="right"/>
    </xf>
    <xf numFmtId="43" fontId="0" fillId="0" borderId="0" xfId="0" applyNumberFormat="1"/>
    <xf numFmtId="164" fontId="3" fillId="0" borderId="2" xfId="1" applyNumberFormat="1" applyFont="1" applyBorder="1"/>
    <xf numFmtId="3" fontId="6" fillId="0" borderId="1" xfId="0" applyNumberFormat="1" applyFont="1" applyFill="1" applyBorder="1"/>
    <xf numFmtId="0" fontId="0" fillId="0" borderId="1" xfId="0" applyBorder="1" applyAlignment="1">
      <alignment horizontal="center"/>
    </xf>
    <xf numFmtId="164" fontId="1" fillId="0" borderId="2" xfId="1" applyNumberFormat="1" applyFont="1" applyFill="1" applyBorder="1" applyAlignment="1">
      <alignment horizontal="left"/>
    </xf>
    <xf numFmtId="164" fontId="8" fillId="0" borderId="1" xfId="1" applyNumberFormat="1" applyFont="1" applyBorder="1" applyAlignment="1">
      <alignment horizontal="center"/>
    </xf>
    <xf numFmtId="164" fontId="1" fillId="0" borderId="1" xfId="1" applyNumberFormat="1" applyFont="1" applyBorder="1" applyAlignment="1">
      <alignment horizontal="center"/>
    </xf>
    <xf numFmtId="164" fontId="1" fillId="0" borderId="2" xfId="1" applyNumberFormat="1" applyFont="1" applyBorder="1" applyAlignment="1">
      <alignment horizontal="center"/>
    </xf>
    <xf numFmtId="3" fontId="8" fillId="0" borderId="1" xfId="0" applyNumberFormat="1" applyFont="1" applyBorder="1"/>
    <xf numFmtId="3" fontId="8" fillId="0" borderId="1" xfId="0" applyNumberFormat="1" applyFont="1" applyBorder="1" applyAlignment="1">
      <alignment vertical="center"/>
    </xf>
    <xf numFmtId="0" fontId="3" fillId="0" borderId="0" xfId="0" applyFont="1" applyFill="1" applyBorder="1" applyAlignment="1">
      <alignment wrapText="1"/>
    </xf>
    <xf numFmtId="0" fontId="3" fillId="0" borderId="0" xfId="0" applyFont="1" applyAlignment="1">
      <alignment wrapText="1"/>
    </xf>
    <xf numFmtId="9" fontId="0" fillId="0" borderId="0" xfId="0" applyNumberFormat="1" applyFill="1" applyBorder="1" applyAlignment="1">
      <alignment horizontal="left"/>
    </xf>
    <xf numFmtId="0" fontId="30" fillId="0" borderId="0" xfId="0" applyFont="1"/>
    <xf numFmtId="9" fontId="3" fillId="0" borderId="0" xfId="0" applyNumberFormat="1" applyFont="1" applyFill="1" applyBorder="1" applyAlignment="1">
      <alignment horizontal="left"/>
    </xf>
    <xf numFmtId="0" fontId="31" fillId="0" borderId="0" xfId="0" applyFont="1" applyFill="1"/>
    <xf numFmtId="0" fontId="0" fillId="0" borderId="0" xfId="0" applyAlignment="1"/>
    <xf numFmtId="0" fontId="6" fillId="2" borderId="1" xfId="0" applyFont="1" applyFill="1" applyBorder="1" applyAlignment="1">
      <alignment horizontal="left"/>
    </xf>
    <xf numFmtId="0" fontId="6" fillId="2" borderId="1" xfId="0" applyFont="1" applyFill="1" applyBorder="1" applyAlignment="1">
      <alignment horizontal="left" wrapText="1"/>
    </xf>
    <xf numFmtId="0" fontId="7" fillId="0" borderId="1" xfId="0" applyFont="1" applyFill="1" applyBorder="1" applyAlignment="1">
      <alignment horizontal="left"/>
    </xf>
    <xf numFmtId="3"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0" fillId="0" borderId="0" xfId="0" applyFont="1" applyBorder="1"/>
    <xf numFmtId="0" fontId="7" fillId="0" borderId="1" xfId="0" applyFont="1" applyFill="1" applyBorder="1" applyAlignment="1"/>
    <xf numFmtId="3" fontId="34" fillId="0" borderId="1" xfId="0" applyNumberFormat="1" applyFont="1" applyFill="1" applyBorder="1" applyAlignment="1">
      <alignment horizontal="right"/>
    </xf>
    <xf numFmtId="9" fontId="34" fillId="0" borderId="1" xfId="0" applyNumberFormat="1" applyFont="1" applyFill="1" applyBorder="1" applyAlignment="1">
      <alignment horizontal="right"/>
    </xf>
    <xf numFmtId="0" fontId="35" fillId="0" borderId="0" xfId="0" applyFont="1" applyAlignment="1">
      <alignment vertical="center"/>
    </xf>
    <xf numFmtId="0" fontId="35" fillId="0" borderId="0" xfId="0" applyFont="1" applyAlignment="1">
      <alignment horizontal="right" vertical="center"/>
    </xf>
    <xf numFmtId="0" fontId="3" fillId="0" borderId="1" xfId="0" applyFont="1" applyFill="1" applyBorder="1" applyAlignment="1">
      <alignment horizontal="right"/>
    </xf>
    <xf numFmtId="0" fontId="0" fillId="0" borderId="1" xfId="0" applyFont="1" applyFill="1" applyBorder="1" applyAlignment="1">
      <alignment horizontal="right"/>
    </xf>
    <xf numFmtId="0" fontId="9" fillId="2" borderId="1" xfId="0" applyFont="1" applyFill="1" applyBorder="1"/>
    <xf numFmtId="0" fontId="37" fillId="0" borderId="1" xfId="0" applyFont="1" applyBorder="1"/>
    <xf numFmtId="165" fontId="3" fillId="0" borderId="1" xfId="2" applyNumberFormat="1" applyFont="1" applyBorder="1"/>
    <xf numFmtId="0" fontId="17" fillId="0" borderId="0" xfId="0" applyFont="1" applyFill="1"/>
    <xf numFmtId="0" fontId="21" fillId="0" borderId="0" xfId="0" applyFont="1" applyFill="1"/>
    <xf numFmtId="0" fontId="5" fillId="2" borderId="1" xfId="0" applyFont="1" applyFill="1" applyBorder="1"/>
    <xf numFmtId="164" fontId="1" fillId="0" borderId="1" xfId="1" applyNumberFormat="1" applyFont="1" applyFill="1" applyBorder="1" applyAlignment="1">
      <alignment horizontal="center"/>
    </xf>
    <xf numFmtId="164" fontId="35" fillId="0" borderId="1" xfId="1" applyNumberFormat="1" applyFont="1" applyFill="1" applyBorder="1" applyAlignment="1">
      <alignment horizontal="right" vertical="center" wrapText="1"/>
    </xf>
    <xf numFmtId="164" fontId="8" fillId="0" borderId="1" xfId="1" applyNumberFormat="1" applyFont="1" applyBorder="1" applyAlignment="1">
      <alignment vertical="center"/>
    </xf>
    <xf numFmtId="164" fontId="8" fillId="0" borderId="1" xfId="1" applyNumberFormat="1" applyFont="1" applyFill="1" applyBorder="1" applyAlignment="1">
      <alignment horizontal="center"/>
    </xf>
    <xf numFmtId="164" fontId="0" fillId="0" borderId="1" xfId="0" applyNumberFormat="1" applyBorder="1"/>
    <xf numFmtId="164" fontId="0" fillId="0" borderId="0" xfId="0" applyNumberFormat="1" applyFill="1"/>
    <xf numFmtId="0" fontId="41" fillId="0" borderId="0" xfId="3" applyFont="1"/>
    <xf numFmtId="0" fontId="8" fillId="0" borderId="0" xfId="0" applyFont="1"/>
    <xf numFmtId="0" fontId="8" fillId="2" borderId="1" xfId="0" applyFont="1" applyFill="1" applyBorder="1"/>
    <xf numFmtId="0" fontId="6" fillId="2" borderId="1" xfId="0" applyFont="1" applyFill="1" applyBorder="1"/>
    <xf numFmtId="0" fontId="6" fillId="0" borderId="6" xfId="0" applyFont="1" applyBorder="1"/>
    <xf numFmtId="164" fontId="6" fillId="0" borderId="1" xfId="1" applyNumberFormat="1" applyFont="1" applyBorder="1"/>
    <xf numFmtId="0" fontId="6" fillId="0" borderId="0" xfId="0" applyFont="1"/>
    <xf numFmtId="0" fontId="42" fillId="0" borderId="1" xfId="0" applyFont="1" applyBorder="1" applyAlignment="1">
      <alignment horizontal="right"/>
    </xf>
    <xf numFmtId="164" fontId="42" fillId="0" borderId="1" xfId="1" applyNumberFormat="1" applyFont="1" applyBorder="1"/>
    <xf numFmtId="3" fontId="42" fillId="0" borderId="1" xfId="0" applyNumberFormat="1" applyFont="1" applyBorder="1"/>
    <xf numFmtId="0" fontId="42" fillId="0" borderId="1" xfId="0" applyFont="1" applyBorder="1"/>
    <xf numFmtId="0" fontId="6" fillId="0" borderId="1" xfId="0" applyFont="1" applyFill="1" applyBorder="1"/>
    <xf numFmtId="0" fontId="8" fillId="0" borderId="1" xfId="0" applyFont="1" applyBorder="1"/>
    <xf numFmtId="0" fontId="41" fillId="2" borderId="1" xfId="3" applyFont="1" applyFill="1" applyBorder="1"/>
    <xf numFmtId="17" fontId="6" fillId="2" borderId="1" xfId="0" applyNumberFormat="1" applyFont="1" applyFill="1" applyBorder="1"/>
    <xf numFmtId="0" fontId="6" fillId="0" borderId="1" xfId="0" applyFont="1" applyBorder="1"/>
    <xf numFmtId="0" fontId="6" fillId="2" borderId="1" xfId="0" applyFont="1" applyFill="1" applyBorder="1" applyAlignment="1">
      <alignment horizontal="right"/>
    </xf>
    <xf numFmtId="17" fontId="6" fillId="2" borderId="1" xfId="0" applyNumberFormat="1" applyFont="1" applyFill="1" applyBorder="1" applyAlignment="1">
      <alignment horizontal="right"/>
    </xf>
    <xf numFmtId="0" fontId="8" fillId="0" borderId="1" xfId="0" applyFont="1" applyBorder="1" applyAlignment="1">
      <alignment horizontal="right"/>
    </xf>
    <xf numFmtId="0" fontId="8" fillId="0" borderId="1" xfId="0" applyFont="1" applyFill="1" applyBorder="1" applyAlignment="1">
      <alignment horizontal="right"/>
    </xf>
    <xf numFmtId="0" fontId="6" fillId="0" borderId="1" xfId="0" applyFont="1" applyBorder="1" applyAlignment="1">
      <alignment horizontal="right"/>
    </xf>
    <xf numFmtId="0" fontId="6" fillId="0" borderId="1" xfId="0" applyFont="1" applyFill="1" applyBorder="1" applyAlignment="1">
      <alignment horizontal="right"/>
    </xf>
    <xf numFmtId="43" fontId="8" fillId="0" borderId="1" xfId="1" applyFont="1" applyBorder="1"/>
    <xf numFmtId="9" fontId="8" fillId="0" borderId="0" xfId="2" applyFont="1"/>
    <xf numFmtId="0" fontId="0" fillId="0" borderId="0" xfId="0" applyFont="1" applyFill="1"/>
    <xf numFmtId="0" fontId="0" fillId="0" borderId="0" xfId="0" applyFont="1" applyAlignment="1">
      <alignment horizontal="justify" vertical="center" wrapText="1"/>
    </xf>
    <xf numFmtId="0" fontId="0" fillId="0" borderId="0" xfId="0" applyFont="1" applyAlignment="1">
      <alignment horizontal="center" vertical="center" wrapText="1"/>
    </xf>
    <xf numFmtId="0" fontId="0" fillId="0" borderId="0" xfId="0" applyFont="1" applyAlignment="1">
      <alignment horizontal="center"/>
    </xf>
    <xf numFmtId="0" fontId="3" fillId="0" borderId="0" xfId="0" applyFont="1" applyFill="1"/>
    <xf numFmtId="0" fontId="0" fillId="2" borderId="1" xfId="0" applyFont="1" applyFill="1" applyBorder="1"/>
    <xf numFmtId="0" fontId="3" fillId="2" borderId="1" xfId="0" applyFont="1" applyFill="1" applyBorder="1" applyAlignment="1">
      <alignment horizontal="left" wrapText="1"/>
    </xf>
    <xf numFmtId="164" fontId="8" fillId="0" borderId="1" xfId="1" applyNumberFormat="1" applyFont="1" applyFill="1" applyBorder="1"/>
    <xf numFmtId="3" fontId="0" fillId="0" borderId="0" xfId="0" applyNumberFormat="1" applyFont="1"/>
    <xf numFmtId="164" fontId="6" fillId="0" borderId="1" xfId="1" applyNumberFormat="1" applyFont="1" applyFill="1" applyBorder="1"/>
    <xf numFmtId="164" fontId="1" fillId="0" borderId="1" xfId="1" applyNumberFormat="1" applyFont="1" applyBorder="1" applyAlignment="1">
      <alignment horizontal="left" indent="1"/>
    </xf>
    <xf numFmtId="9" fontId="1" fillId="0" borderId="2" xfId="2" applyFont="1" applyBorder="1"/>
    <xf numFmtId="3" fontId="14" fillId="0" borderId="1" xfId="0" applyNumberFormat="1" applyFont="1" applyBorder="1" applyAlignment="1">
      <alignment horizontal="right" vertical="top" wrapText="1"/>
    </xf>
    <xf numFmtId="164" fontId="14" fillId="0" borderId="1" xfId="1" applyNumberFormat="1" applyFont="1" applyBorder="1" applyAlignment="1">
      <alignment horizontal="right" vertical="top" wrapText="1"/>
    </xf>
    <xf numFmtId="164" fontId="1" fillId="0" borderId="1" xfId="1" applyNumberFormat="1" applyFont="1" applyBorder="1" applyAlignment="1">
      <alignment horizontal="right" vertical="top" wrapText="1"/>
    </xf>
    <xf numFmtId="3" fontId="3" fillId="0" borderId="1" xfId="0" applyNumberFormat="1" applyFont="1" applyBorder="1" applyAlignment="1">
      <alignment horizontal="right" vertical="top"/>
    </xf>
    <xf numFmtId="9" fontId="1" fillId="0" borderId="1" xfId="2" applyFont="1" applyBorder="1" applyAlignment="1">
      <alignment horizontal="center"/>
    </xf>
    <xf numFmtId="0" fontId="0" fillId="0" borderId="1" xfId="0" applyBorder="1" applyAlignment="1">
      <alignment wrapText="1"/>
    </xf>
    <xf numFmtId="0" fontId="32" fillId="2" borderId="1" xfId="0" applyNumberFormat="1" applyFont="1" applyFill="1" applyBorder="1" applyAlignment="1" applyProtection="1">
      <alignment horizontal="left"/>
    </xf>
    <xf numFmtId="0" fontId="45" fillId="2" borderId="1" xfId="0" applyFont="1" applyFill="1" applyBorder="1" applyAlignment="1">
      <alignment wrapText="1"/>
    </xf>
    <xf numFmtId="167" fontId="0" fillId="0" borderId="1" xfId="0" applyNumberFormat="1" applyFill="1" applyBorder="1"/>
    <xf numFmtId="0" fontId="45" fillId="0" borderId="1" xfId="0" applyFont="1" applyFill="1" applyBorder="1" applyAlignment="1">
      <alignment wrapText="1"/>
    </xf>
    <xf numFmtId="0" fontId="46" fillId="0" borderId="1" xfId="0" applyNumberFormat="1" applyFont="1" applyFill="1" applyBorder="1" applyAlignment="1" applyProtection="1">
      <alignment horizontal="center"/>
    </xf>
    <xf numFmtId="0" fontId="15" fillId="0" borderId="1" xfId="0" applyFont="1" applyFill="1" applyBorder="1"/>
    <xf numFmtId="0" fontId="15" fillId="6" borderId="1" xfId="0" applyFont="1" applyFill="1" applyBorder="1"/>
    <xf numFmtId="0" fontId="37" fillId="2" borderId="1" xfId="0" applyFont="1" applyFill="1" applyBorder="1" applyAlignment="1">
      <alignment wrapText="1"/>
    </xf>
    <xf numFmtId="0" fontId="37" fillId="0" borderId="1" xfId="0" applyFont="1" applyFill="1" applyBorder="1"/>
    <xf numFmtId="0" fontId="32" fillId="2" borderId="1" xfId="0" applyFont="1" applyFill="1" applyBorder="1" applyAlignment="1">
      <alignment horizontal="right"/>
    </xf>
    <xf numFmtId="165" fontId="3" fillId="0" borderId="1" xfId="2" applyNumberFormat="1" applyFont="1" applyFill="1" applyBorder="1"/>
    <xf numFmtId="165" fontId="1" fillId="0" borderId="1" xfId="2" applyNumberFormat="1" applyFont="1" applyFill="1" applyBorder="1"/>
    <xf numFmtId="0" fontId="16" fillId="0" borderId="1" xfId="0" applyFont="1" applyFill="1" applyBorder="1" applyAlignment="1">
      <alignment vertical="center"/>
    </xf>
    <xf numFmtId="167" fontId="0" fillId="0" borderId="1" xfId="0" applyNumberFormat="1" applyBorder="1"/>
    <xf numFmtId="9" fontId="8" fillId="0" borderId="1" xfId="2" applyFont="1" applyFill="1" applyBorder="1"/>
    <xf numFmtId="0" fontId="8" fillId="0" borderId="0" xfId="0" applyFont="1" applyBorder="1"/>
    <xf numFmtId="1" fontId="0" fillId="0" borderId="1" xfId="0" applyNumberFormat="1" applyBorder="1"/>
    <xf numFmtId="0" fontId="11" fillId="0" borderId="0" xfId="4" applyAlignment="1" applyProtection="1">
      <alignment horizontal="left" indent="5"/>
    </xf>
    <xf numFmtId="43" fontId="0" fillId="0" borderId="1" xfId="0" applyNumberFormat="1" applyBorder="1"/>
    <xf numFmtId="0" fontId="0" fillId="0" borderId="1" xfId="0" applyFont="1" applyBorder="1" applyAlignment="1">
      <alignment horizontal="right" vertical="center" wrapText="1"/>
    </xf>
    <xf numFmtId="0" fontId="0"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0" fillId="0" borderId="1" xfId="0" applyFont="1" applyBorder="1" applyAlignment="1">
      <alignment horizontal="left"/>
    </xf>
    <xf numFmtId="0" fontId="3" fillId="0" borderId="1" xfId="0" applyFont="1" applyBorder="1" applyAlignment="1">
      <alignment horizontal="left"/>
    </xf>
    <xf numFmtId="9" fontId="0" fillId="0" borderId="1" xfId="2" applyFont="1" applyBorder="1"/>
    <xf numFmtId="164" fontId="1" fillId="0" borderId="1" xfId="1" applyNumberFormat="1" applyFont="1" applyBorder="1"/>
    <xf numFmtId="164" fontId="3" fillId="0" borderId="1" xfId="1" applyNumberFormat="1" applyFont="1" applyBorder="1"/>
    <xf numFmtId="0" fontId="50" fillId="0" borderId="0" xfId="0" applyFont="1" applyAlignment="1">
      <alignment vertical="center"/>
    </xf>
    <xf numFmtId="0" fontId="49" fillId="0" borderId="0" xfId="0" applyFont="1"/>
    <xf numFmtId="0" fontId="3" fillId="0" borderId="1" xfId="0" applyFont="1" applyBorder="1"/>
    <xf numFmtId="0" fontId="3" fillId="0" borderId="1" xfId="0" applyFont="1" applyFill="1" applyBorder="1"/>
    <xf numFmtId="0" fontId="0" fillId="0" borderId="0" xfId="0"/>
    <xf numFmtId="0" fontId="3" fillId="2" borderId="1" xfId="0" applyFont="1" applyFill="1" applyBorder="1"/>
    <xf numFmtId="0" fontId="0" fillId="0" borderId="1" xfId="0" applyBorder="1"/>
    <xf numFmtId="164" fontId="3" fillId="0" borderId="1" xfId="1" applyNumberFormat="1" applyFont="1" applyFill="1" applyBorder="1"/>
    <xf numFmtId="164" fontId="1" fillId="0" borderId="1" xfId="1" applyNumberFormat="1" applyFont="1" applyBorder="1"/>
    <xf numFmtId="0" fontId="50" fillId="0" borderId="0" xfId="0" applyFont="1" applyAlignment="1">
      <alignment vertical="center" wrapText="1"/>
    </xf>
    <xf numFmtId="3" fontId="0" fillId="0" borderId="1" xfId="0" applyNumberFormat="1" applyFill="1" applyBorder="1"/>
    <xf numFmtId="0" fontId="3" fillId="2" borderId="1" xfId="0" applyFont="1" applyFill="1" applyBorder="1" applyAlignment="1">
      <alignment wrapText="1"/>
    </xf>
    <xf numFmtId="164" fontId="1" fillId="0" borderId="1" xfId="1" applyNumberFormat="1" applyFont="1" applyFill="1" applyBorder="1"/>
    <xf numFmtId="164" fontId="0" fillId="0" borderId="1" xfId="1" applyNumberFormat="1" applyFont="1" applyFill="1" applyBorder="1"/>
    <xf numFmtId="164" fontId="8" fillId="0" borderId="1" xfId="1" applyNumberFormat="1" applyFont="1" applyBorder="1" applyAlignment="1">
      <alignment horizontal="left"/>
    </xf>
    <xf numFmtId="164" fontId="1" fillId="0" borderId="9" xfId="1" applyNumberFormat="1" applyFont="1" applyFill="1" applyBorder="1" applyAlignment="1">
      <alignment horizontal="left"/>
    </xf>
    <xf numFmtId="3" fontId="3" fillId="0" borderId="1" xfId="2" applyNumberFormat="1" applyFont="1" applyBorder="1"/>
    <xf numFmtId="3" fontId="1" fillId="0" borderId="1" xfId="2" applyNumberFormat="1" applyFont="1" applyBorder="1"/>
    <xf numFmtId="9" fontId="3" fillId="0" borderId="9" xfId="2" applyFont="1" applyFill="1" applyBorder="1" applyAlignment="1">
      <alignment horizontal="right"/>
    </xf>
    <xf numFmtId="0" fontId="7" fillId="0" borderId="1" xfId="7" applyFont="1" applyBorder="1"/>
    <xf numFmtId="164" fontId="7" fillId="0" borderId="1" xfId="1" applyNumberFormat="1" applyFont="1" applyFill="1" applyBorder="1" applyAlignment="1">
      <alignment horizontal="right"/>
    </xf>
    <xf numFmtId="164" fontId="7" fillId="0" borderId="1" xfId="1" applyNumberFormat="1" applyFont="1" applyBorder="1"/>
    <xf numFmtId="164" fontId="0" fillId="0" borderId="1" xfId="1" quotePrefix="1" applyNumberFormat="1" applyFont="1" applyBorder="1" applyAlignment="1">
      <alignment horizontal="center"/>
    </xf>
    <xf numFmtId="0" fontId="6" fillId="2" borderId="3" xfId="0" applyFont="1" applyFill="1" applyBorder="1"/>
    <xf numFmtId="0" fontId="6" fillId="2" borderId="3" xfId="0" applyFont="1" applyFill="1" applyBorder="1" applyAlignment="1">
      <alignment horizontal="right"/>
    </xf>
    <xf numFmtId="0" fontId="8" fillId="0" borderId="7" xfId="0" applyFont="1" applyBorder="1"/>
    <xf numFmtId="0" fontId="43" fillId="0" borderId="0" xfId="0" applyFont="1" applyBorder="1"/>
    <xf numFmtId="0" fontId="13" fillId="2" borderId="2" xfId="5" applyFont="1" applyFill="1" applyBorder="1" applyAlignment="1"/>
    <xf numFmtId="0" fontId="13" fillId="2" borderId="10" xfId="5" applyFont="1" applyFill="1" applyBorder="1" applyAlignment="1"/>
    <xf numFmtId="0" fontId="13" fillId="2" borderId="9" xfId="5" applyFont="1" applyFill="1" applyBorder="1" applyAlignment="1"/>
    <xf numFmtId="164" fontId="0" fillId="0" borderId="1" xfId="1" applyNumberFormat="1" applyFont="1" applyBorder="1" applyAlignment="1">
      <alignment horizontal="right"/>
    </xf>
    <xf numFmtId="0" fontId="21" fillId="0" borderId="0" xfId="0" applyFont="1" applyAlignment="1">
      <alignment wrapText="1"/>
    </xf>
    <xf numFmtId="0" fontId="0" fillId="5" borderId="1" xfId="0" applyFill="1" applyBorder="1"/>
    <xf numFmtId="0" fontId="0" fillId="0" borderId="0" xfId="0" applyFont="1" applyFill="1" applyBorder="1"/>
    <xf numFmtId="3" fontId="6" fillId="0" borderId="1" xfId="0" applyNumberFormat="1" applyFont="1" applyBorder="1" applyAlignment="1">
      <alignment horizontal="right"/>
    </xf>
    <xf numFmtId="9" fontId="3" fillId="0" borderId="2" xfId="2" applyFont="1" applyBorder="1"/>
    <xf numFmtId="0" fontId="0" fillId="0" borderId="0" xfId="0" applyFill="1" applyAlignment="1">
      <alignment horizontal="left" wrapText="1"/>
    </xf>
    <xf numFmtId="0" fontId="6" fillId="2" borderId="1" xfId="0" applyFont="1" applyFill="1" applyBorder="1" applyAlignment="1"/>
    <xf numFmtId="0" fontId="13" fillId="2" borderId="2" xfId="5" applyFont="1" applyFill="1" applyBorder="1"/>
    <xf numFmtId="0" fontId="3" fillId="0" borderId="1" xfId="0" applyFont="1" applyFill="1" applyBorder="1" applyAlignment="1">
      <alignment horizontal="center"/>
    </xf>
    <xf numFmtId="0" fontId="3" fillId="0" borderId="2" xfId="0" applyFont="1" applyFill="1" applyBorder="1" applyAlignment="1">
      <alignment horizontal="center"/>
    </xf>
    <xf numFmtId="0" fontId="6" fillId="0" borderId="1" xfId="0" applyFont="1" applyFill="1" applyBorder="1" applyAlignment="1">
      <alignment horizontal="center"/>
    </xf>
    <xf numFmtId="0" fontId="3" fillId="0" borderId="3" xfId="0" applyFont="1" applyFill="1" applyBorder="1" applyAlignment="1">
      <alignment horizontal="center"/>
    </xf>
    <xf numFmtId="1" fontId="6" fillId="2" borderId="1" xfId="1" applyNumberFormat="1" applyFont="1" applyFill="1" applyBorder="1"/>
    <xf numFmtId="0" fontId="0" fillId="0" borderId="7" xfId="0" applyBorder="1"/>
    <xf numFmtId="0" fontId="54" fillId="0" borderId="1" xfId="0" applyFont="1" applyBorder="1" applyAlignment="1">
      <alignment wrapText="1"/>
    </xf>
    <xf numFmtId="0" fontId="50" fillId="0" borderId="0" xfId="0" applyFont="1" applyAlignment="1">
      <alignment vertical="center" wrapText="1"/>
    </xf>
    <xf numFmtId="0" fontId="3" fillId="2" borderId="12" xfId="0" applyFont="1" applyFill="1" applyBorder="1" applyAlignment="1">
      <alignment wrapText="1"/>
    </xf>
    <xf numFmtId="0" fontId="55" fillId="0" borderId="0" xfId="0" applyFont="1" applyFill="1" applyBorder="1"/>
    <xf numFmtId="0" fontId="50" fillId="0" borderId="0" xfId="0" applyFont="1" applyAlignment="1">
      <alignment vertical="center" wrapText="1"/>
    </xf>
    <xf numFmtId="3" fontId="3" fillId="0" borderId="0" xfId="0" applyNumberFormat="1" applyFont="1"/>
    <xf numFmtId="9" fontId="0" fillId="0" borderId="0" xfId="2" applyFont="1"/>
    <xf numFmtId="9" fontId="1" fillId="0" borderId="9" xfId="2" applyFont="1" applyBorder="1"/>
    <xf numFmtId="9" fontId="3" fillId="0" borderId="9" xfId="2" applyFont="1" applyBorder="1"/>
    <xf numFmtId="3" fontId="35" fillId="0" borderId="1" xfId="0" applyNumberFormat="1" applyFont="1" applyBorder="1" applyAlignment="1">
      <alignment horizontal="right" vertical="center"/>
    </xf>
    <xf numFmtId="3" fontId="22" fillId="0" borderId="1" xfId="0" applyNumberFormat="1" applyFont="1" applyBorder="1" applyAlignment="1">
      <alignment horizontal="center" vertical="center" wrapText="1"/>
    </xf>
    <xf numFmtId="0" fontId="13" fillId="0" borderId="0" xfId="5" applyFont="1" applyFill="1" applyBorder="1" applyAlignment="1"/>
    <xf numFmtId="0" fontId="3" fillId="2" borderId="2" xfId="0" applyFont="1" applyFill="1" applyBorder="1" applyAlignment="1">
      <alignment horizontal="right"/>
    </xf>
    <xf numFmtId="0" fontId="3" fillId="2" borderId="3" xfId="0" applyFont="1" applyFill="1" applyBorder="1" applyAlignment="1">
      <alignment horizontal="right" wrapText="1"/>
    </xf>
    <xf numFmtId="3" fontId="7" fillId="0" borderId="0" xfId="7" applyNumberFormat="1" applyFont="1" applyFill="1"/>
    <xf numFmtId="0" fontId="5" fillId="2" borderId="2" xfId="0" applyFont="1" applyFill="1" applyBorder="1" applyAlignment="1"/>
    <xf numFmtId="0" fontId="5" fillId="2" borderId="10" xfId="0" applyFont="1" applyFill="1" applyBorder="1" applyAlignment="1"/>
    <xf numFmtId="9" fontId="3" fillId="0" borderId="1" xfId="2" applyFont="1" applyBorder="1"/>
    <xf numFmtId="0" fontId="0" fillId="0" borderId="1" xfId="0" applyFont="1" applyBorder="1"/>
    <xf numFmtId="9" fontId="1" fillId="0" borderId="1" xfId="2" applyFont="1" applyBorder="1"/>
    <xf numFmtId="3" fontId="8" fillId="0" borderId="1" xfId="0" applyNumberFormat="1" applyFont="1" applyBorder="1" applyAlignment="1" applyProtection="1">
      <alignment horizontal="right" vertical="center"/>
      <protection locked="0" hidden="1"/>
    </xf>
    <xf numFmtId="9" fontId="3" fillId="0" borderId="1" xfId="2" applyNumberFormat="1" applyFont="1" applyBorder="1"/>
    <xf numFmtId="164" fontId="0" fillId="0" borderId="1" xfId="1" applyNumberFormat="1" applyFont="1" applyBorder="1"/>
    <xf numFmtId="0" fontId="6" fillId="0" borderId="0" xfId="0" applyFont="1" applyBorder="1" applyAlignment="1">
      <alignment horizontal="right"/>
    </xf>
    <xf numFmtId="0" fontId="6" fillId="0" borderId="0" xfId="0" applyFont="1" applyFill="1" applyBorder="1" applyAlignment="1">
      <alignment horizontal="right"/>
    </xf>
    <xf numFmtId="0" fontId="6" fillId="0" borderId="0" xfId="0" applyFont="1" applyBorder="1"/>
    <xf numFmtId="164" fontId="6" fillId="0" borderId="7" xfId="1" applyNumberFormat="1" applyFont="1" applyBorder="1"/>
    <xf numFmtId="164" fontId="6" fillId="0" borderId="0" xfId="1" applyNumberFormat="1" applyFont="1" applyBorder="1"/>
    <xf numFmtId="0" fontId="8" fillId="0" borderId="7" xfId="0" applyFont="1" applyBorder="1" applyAlignment="1">
      <alignment horizontal="right"/>
    </xf>
    <xf numFmtId="0" fontId="8" fillId="0" borderId="7" xfId="0" applyFont="1" applyFill="1" applyBorder="1" applyAlignment="1">
      <alignment horizontal="right"/>
    </xf>
    <xf numFmtId="0" fontId="8" fillId="0" borderId="3" xfId="0" applyFont="1" applyBorder="1"/>
    <xf numFmtId="164" fontId="8" fillId="0" borderId="3" xfId="1" applyNumberFormat="1" applyFont="1" applyBorder="1"/>
    <xf numFmtId="9" fontId="58" fillId="0" borderId="0" xfId="2" applyFont="1"/>
    <xf numFmtId="165" fontId="57" fillId="0" borderId="0" xfId="2" applyNumberFormat="1" applyFont="1"/>
    <xf numFmtId="0" fontId="58" fillId="0" borderId="0" xfId="0" applyFont="1"/>
    <xf numFmtId="9" fontId="57" fillId="0" borderId="0" xfId="2" applyFont="1"/>
    <xf numFmtId="0" fontId="4" fillId="0" borderId="0" xfId="0" applyFont="1" applyBorder="1"/>
    <xf numFmtId="165" fontId="1" fillId="0" borderId="1" xfId="2" applyNumberFormat="1" applyFont="1" applyBorder="1" applyAlignment="1">
      <alignment horizontal="right"/>
    </xf>
    <xf numFmtId="165" fontId="28" fillId="0" borderId="1" xfId="2" applyNumberFormat="1" applyFont="1" applyFill="1" applyBorder="1" applyAlignment="1">
      <alignment horizontal="right"/>
    </xf>
    <xf numFmtId="0" fontId="55" fillId="0" borderId="0" xfId="0" applyFont="1"/>
    <xf numFmtId="0" fontId="60" fillId="0" borderId="0" xfId="0" applyFont="1"/>
    <xf numFmtId="0" fontId="34" fillId="0" borderId="0" xfId="0" applyFont="1"/>
    <xf numFmtId="0" fontId="8" fillId="0" borderId="0" xfId="0" applyFont="1" applyFill="1" applyBorder="1" applyAlignment="1">
      <alignment horizontal="left"/>
    </xf>
    <xf numFmtId="0" fontId="8" fillId="0" borderId="0" xfId="0" applyFont="1" applyBorder="1" applyAlignment="1">
      <alignment horizontal="right"/>
    </xf>
    <xf numFmtId="0" fontId="13" fillId="2" borderId="10" xfId="5" applyFont="1" applyFill="1" applyBorder="1" applyAlignment="1"/>
    <xf numFmtId="0" fontId="50" fillId="0" borderId="0" xfId="0" applyFont="1" applyAlignment="1">
      <alignment vertical="center" wrapText="1"/>
    </xf>
    <xf numFmtId="3" fontId="7" fillId="0" borderId="1" xfId="0" applyNumberFormat="1" applyFont="1" applyFill="1" applyBorder="1" applyAlignment="1">
      <alignment horizontal="left"/>
    </xf>
    <xf numFmtId="0" fontId="34" fillId="0" borderId="1" xfId="0" applyFont="1" applyFill="1" applyBorder="1" applyAlignment="1">
      <alignment horizontal="left"/>
    </xf>
    <xf numFmtId="0" fontId="3" fillId="2" borderId="0" xfId="0" applyFont="1" applyFill="1" applyBorder="1" applyAlignment="1">
      <alignment horizontal="right"/>
    </xf>
    <xf numFmtId="0" fontId="0" fillId="2" borderId="10" xfId="0" applyFill="1" applyBorder="1"/>
    <xf numFmtId="164" fontId="0" fillId="0" borderId="1" xfId="1" applyNumberFormat="1" applyFont="1" applyFill="1" applyBorder="1" applyAlignment="1">
      <alignment horizontal="right"/>
    </xf>
    <xf numFmtId="0" fontId="50" fillId="0" borderId="0" xfId="0" applyFont="1" applyAlignment="1">
      <alignment vertical="center" wrapText="1"/>
    </xf>
    <xf numFmtId="164" fontId="8" fillId="0" borderId="13" xfId="1" applyNumberFormat="1" applyFont="1" applyBorder="1" applyAlignment="1">
      <alignment horizontal="right"/>
    </xf>
    <xf numFmtId="3" fontId="35" fillId="0" borderId="9" xfId="0" applyNumberFormat="1" applyFont="1" applyBorder="1" applyAlignment="1">
      <alignment horizontal="right" vertical="center"/>
    </xf>
    <xf numFmtId="3" fontId="6" fillId="0" borderId="9" xfId="0" applyNumberFormat="1" applyFont="1" applyBorder="1" applyAlignment="1">
      <alignment horizontal="right"/>
    </xf>
    <xf numFmtId="164" fontId="8" fillId="0" borderId="11" xfId="1" applyNumberFormat="1" applyFont="1" applyBorder="1" applyAlignment="1">
      <alignment horizontal="right"/>
    </xf>
    <xf numFmtId="0" fontId="5" fillId="2" borderId="2" xfId="0" applyFont="1" applyFill="1" applyBorder="1" applyAlignment="1"/>
    <xf numFmtId="0" fontId="5" fillId="2" borderId="10" xfId="0" applyFont="1" applyFill="1" applyBorder="1" applyAlignment="1"/>
    <xf numFmtId="0" fontId="5" fillId="2" borderId="9" xfId="0" applyFont="1" applyFill="1" applyBorder="1" applyAlignment="1"/>
    <xf numFmtId="0" fontId="5" fillId="2" borderId="2" xfId="0" applyFont="1" applyFill="1" applyBorder="1" applyAlignment="1"/>
    <xf numFmtId="0" fontId="5" fillId="2" borderId="10" xfId="0" applyFont="1" applyFill="1" applyBorder="1" applyAlignment="1"/>
    <xf numFmtId="0" fontId="5" fillId="2" borderId="9" xfId="0" applyFont="1" applyFill="1" applyBorder="1" applyAlignment="1"/>
    <xf numFmtId="164" fontId="0" fillId="0" borderId="9" xfId="1" applyNumberFormat="1" applyFont="1" applyFill="1" applyBorder="1" applyAlignment="1">
      <alignment horizontal="left"/>
    </xf>
    <xf numFmtId="9" fontId="3" fillId="0" borderId="9" xfId="2" applyNumberFormat="1" applyFont="1" applyFill="1" applyBorder="1" applyAlignment="1">
      <alignment horizontal="right"/>
    </xf>
    <xf numFmtId="0" fontId="5" fillId="2" borderId="2" xfId="0" applyFont="1" applyFill="1" applyBorder="1" applyAlignment="1"/>
    <xf numFmtId="0" fontId="5" fillId="2" borderId="10" xfId="0" applyFont="1" applyFill="1" applyBorder="1" applyAlignment="1"/>
    <xf numFmtId="0" fontId="5" fillId="2" borderId="9" xfId="0" applyFont="1" applyFill="1" applyBorder="1" applyAlignment="1"/>
    <xf numFmtId="43" fontId="1" fillId="0" borderId="1" xfId="1" applyNumberFormat="1" applyFont="1" applyFill="1" applyBorder="1"/>
    <xf numFmtId="0" fontId="5" fillId="2" borderId="10" xfId="0" applyFont="1" applyFill="1" applyBorder="1" applyAlignment="1"/>
    <xf numFmtId="0" fontId="13" fillId="2" borderId="10" xfId="5" applyFont="1" applyFill="1" applyBorder="1" applyAlignment="1"/>
    <xf numFmtId="0" fontId="7" fillId="0" borderId="0" xfId="0" applyFont="1" applyFill="1" applyBorder="1" applyAlignment="1">
      <alignment horizontal="left"/>
    </xf>
    <xf numFmtId="9" fontId="1" fillId="0" borderId="1" xfId="2" applyNumberFormat="1" applyFont="1" applyFill="1" applyBorder="1"/>
    <xf numFmtId="9" fontId="3" fillId="0" borderId="1" xfId="2" applyNumberFormat="1" applyFont="1" applyFill="1" applyBorder="1"/>
    <xf numFmtId="9" fontId="0" fillId="0" borderId="0" xfId="0" applyNumberFormat="1"/>
    <xf numFmtId="164" fontId="8" fillId="0" borderId="1" xfId="1" applyNumberFormat="1" applyFont="1" applyFill="1" applyBorder="1" applyAlignment="1">
      <alignment vertical="center"/>
    </xf>
    <xf numFmtId="0" fontId="3" fillId="0" borderId="2" xfId="0" applyFont="1" applyFill="1" applyBorder="1" applyAlignment="1"/>
    <xf numFmtId="0" fontId="12" fillId="0" borderId="10" xfId="5" applyFont="1" applyFill="1" applyBorder="1" applyAlignment="1"/>
    <xf numFmtId="0" fontId="12" fillId="0" borderId="2" xfId="5" applyFont="1" applyFill="1" applyBorder="1" applyAlignment="1"/>
    <xf numFmtId="0" fontId="3" fillId="0" borderId="9" xfId="0" applyFont="1" applyFill="1" applyBorder="1" applyAlignment="1"/>
    <xf numFmtId="0" fontId="12" fillId="0" borderId="9" xfId="5" applyFont="1" applyFill="1" applyBorder="1" applyAlignment="1"/>
    <xf numFmtId="0" fontId="3" fillId="0" borderId="10" xfId="0" applyFont="1" applyFill="1" applyBorder="1" applyAlignment="1"/>
    <xf numFmtId="0" fontId="3" fillId="2" borderId="3" xfId="0" applyFont="1" applyFill="1" applyBorder="1" applyAlignment="1">
      <alignment horizontal="right"/>
    </xf>
    <xf numFmtId="0" fontId="13" fillId="2" borderId="9" xfId="5" applyFont="1" applyFill="1" applyBorder="1" applyAlignment="1"/>
    <xf numFmtId="3" fontId="3" fillId="0" borderId="0" xfId="0" applyNumberFormat="1" applyFont="1" applyFill="1"/>
    <xf numFmtId="10" fontId="0" fillId="0" borderId="0" xfId="0" applyNumberFormat="1"/>
    <xf numFmtId="0" fontId="34" fillId="0" borderId="1" xfId="0" applyFont="1" applyFill="1" applyBorder="1" applyAlignment="1">
      <alignment horizontal="right"/>
    </xf>
    <xf numFmtId="0" fontId="7" fillId="0" borderId="1" xfId="0" applyFont="1" applyFill="1" applyBorder="1" applyAlignment="1">
      <alignment horizontal="right"/>
    </xf>
    <xf numFmtId="9" fontId="0" fillId="0" borderId="0" xfId="0" applyNumberFormat="1" applyFont="1"/>
    <xf numFmtId="9" fontId="3" fillId="2" borderId="3" xfId="0" applyNumberFormat="1" applyFont="1" applyFill="1" applyBorder="1" applyAlignment="1">
      <alignment horizontal="right" wrapText="1"/>
    </xf>
    <xf numFmtId="9" fontId="0" fillId="0" borderId="1" xfId="0" applyNumberFormat="1" applyFont="1" applyFill="1" applyBorder="1" applyAlignment="1">
      <alignment horizontal="right"/>
    </xf>
    <xf numFmtId="9" fontId="3" fillId="2" borderId="1" xfId="0" applyNumberFormat="1" applyFont="1" applyFill="1" applyBorder="1" applyAlignment="1">
      <alignment horizontal="right" wrapText="1"/>
    </xf>
    <xf numFmtId="9" fontId="3" fillId="0" borderId="1" xfId="0" applyNumberFormat="1" applyFont="1" applyFill="1" applyBorder="1" applyAlignment="1">
      <alignment horizontal="right"/>
    </xf>
    <xf numFmtId="4" fontId="3" fillId="2" borderId="3" xfId="0" applyNumberFormat="1" applyFont="1" applyFill="1" applyBorder="1" applyAlignment="1">
      <alignment horizontal="right" wrapText="1"/>
    </xf>
    <xf numFmtId="4" fontId="0" fillId="0" borderId="1" xfId="0" applyNumberFormat="1" applyFont="1" applyFill="1" applyBorder="1" applyAlignment="1">
      <alignment horizontal="right"/>
    </xf>
    <xf numFmtId="4" fontId="3" fillId="2" borderId="1" xfId="0" applyNumberFormat="1" applyFont="1" applyFill="1" applyBorder="1" applyAlignment="1">
      <alignment horizontal="right" wrapText="1"/>
    </xf>
    <xf numFmtId="4" fontId="3" fillId="0" borderId="1" xfId="0" applyNumberFormat="1" applyFont="1" applyFill="1" applyBorder="1" applyAlignment="1">
      <alignment horizontal="right"/>
    </xf>
    <xf numFmtId="0" fontId="4" fillId="2" borderId="1" xfId="0" applyFont="1" applyFill="1" applyBorder="1"/>
    <xf numFmtId="9" fontId="0" fillId="0" borderId="1" xfId="0" applyNumberFormat="1" applyBorder="1" applyAlignment="1">
      <alignment horizontal="center"/>
    </xf>
    <xf numFmtId="9" fontId="0" fillId="0" borderId="1" xfId="0" applyNumberFormat="1" applyBorder="1"/>
    <xf numFmtId="1" fontId="0" fillId="0" borderId="1" xfId="0" applyNumberFormat="1" applyFill="1" applyBorder="1"/>
    <xf numFmtId="1" fontId="3" fillId="0" borderId="1" xfId="0" applyNumberFormat="1" applyFont="1" applyFill="1" applyBorder="1"/>
    <xf numFmtId="0" fontId="0" fillId="0" borderId="0" xfId="0"/>
    <xf numFmtId="0" fontId="3" fillId="2" borderId="1" xfId="0" applyFont="1" applyFill="1" applyBorder="1" applyAlignment="1">
      <alignment wrapText="1"/>
    </xf>
    <xf numFmtId="0" fontId="3" fillId="2" borderId="7" xfId="0" applyFont="1" applyFill="1" applyBorder="1"/>
    <xf numFmtId="0" fontId="0" fillId="2" borderId="1" xfId="0" applyFill="1" applyBorder="1"/>
    <xf numFmtId="0" fontId="3" fillId="2" borderId="1" xfId="0" applyFont="1" applyFill="1" applyBorder="1"/>
    <xf numFmtId="0" fontId="3" fillId="2" borderId="3" xfId="0" applyFont="1" applyFill="1" applyBorder="1" applyAlignment="1">
      <alignment wrapText="1"/>
    </xf>
    <xf numFmtId="0" fontId="0" fillId="2" borderId="1" xfId="0" applyFill="1" applyBorder="1" applyAlignment="1">
      <alignment horizontal="right"/>
    </xf>
    <xf numFmtId="0" fontId="3" fillId="0" borderId="1" xfId="0" applyFont="1" applyBorder="1"/>
    <xf numFmtId="9" fontId="3" fillId="0" borderId="1" xfId="2" applyFont="1" applyBorder="1" applyAlignment="1">
      <alignment horizontal="right"/>
    </xf>
    <xf numFmtId="0" fontId="3" fillId="0" borderId="1" xfId="0" applyFont="1" applyBorder="1" applyAlignment="1">
      <alignment horizontal="right"/>
    </xf>
    <xf numFmtId="9" fontId="3" fillId="0" borderId="1" xfId="0" applyNumberFormat="1" applyFont="1" applyBorder="1" applyAlignment="1">
      <alignment horizontal="right"/>
    </xf>
    <xf numFmtId="165" fontId="3" fillId="0" borderId="1" xfId="0" applyNumberFormat="1" applyFont="1" applyBorder="1" applyAlignment="1">
      <alignment horizontal="right"/>
    </xf>
    <xf numFmtId="167" fontId="52" fillId="0" borderId="1" xfId="0" applyNumberFormat="1" applyFont="1" applyFill="1" applyBorder="1" applyAlignment="1">
      <alignment horizontal="right"/>
    </xf>
    <xf numFmtId="167" fontId="28" fillId="0" borderId="1" xfId="0" applyNumberFormat="1" applyFont="1" applyFill="1" applyBorder="1" applyAlignment="1">
      <alignment horizontal="right"/>
    </xf>
    <xf numFmtId="0" fontId="0" fillId="0" borderId="1" xfId="0" applyBorder="1"/>
    <xf numFmtId="9" fontId="1" fillId="0" borderId="1" xfId="2" applyFont="1" applyBorder="1" applyAlignment="1">
      <alignment horizontal="right"/>
    </xf>
    <xf numFmtId="0" fontId="0" fillId="0" borderId="1" xfId="0" applyBorder="1" applyAlignment="1">
      <alignment horizontal="right"/>
    </xf>
    <xf numFmtId="9" fontId="0" fillId="0" borderId="1" xfId="0" applyNumberFormat="1" applyBorder="1" applyAlignment="1">
      <alignment horizontal="right"/>
    </xf>
    <xf numFmtId="166" fontId="28" fillId="0" borderId="1" xfId="6" applyNumberFormat="1" applyFont="1" applyFill="1" applyBorder="1" applyAlignment="1">
      <alignment horizontal="right"/>
    </xf>
    <xf numFmtId="0" fontId="0" fillId="0" borderId="1" xfId="0" applyFont="1" applyBorder="1" applyAlignment="1">
      <alignment horizontal="right"/>
    </xf>
    <xf numFmtId="166" fontId="52" fillId="0" borderId="1" xfId="6" applyNumberFormat="1" applyFont="1" applyFill="1" applyBorder="1" applyAlignment="1">
      <alignment horizontal="right"/>
    </xf>
    <xf numFmtId="0" fontId="3" fillId="2" borderId="2" xfId="0" applyFont="1" applyFill="1" applyBorder="1" applyAlignment="1">
      <alignment horizontal="left" wrapText="1"/>
    </xf>
    <xf numFmtId="0" fontId="3" fillId="2" borderId="1" xfId="0" applyFont="1" applyFill="1" applyBorder="1" applyAlignment="1">
      <alignment horizontal="right"/>
    </xf>
    <xf numFmtId="10" fontId="3" fillId="0" borderId="1" xfId="0" applyNumberFormat="1" applyFont="1" applyBorder="1" applyAlignment="1">
      <alignment horizontal="right"/>
    </xf>
    <xf numFmtId="165" fontId="3" fillId="0" borderId="1" xfId="0" applyNumberFormat="1" applyFont="1" applyFill="1" applyBorder="1" applyAlignment="1">
      <alignment horizontal="right"/>
    </xf>
    <xf numFmtId="9" fontId="1" fillId="0" borderId="1" xfId="2" applyFont="1" applyFill="1" applyBorder="1" applyAlignment="1">
      <alignment horizontal="right"/>
    </xf>
    <xf numFmtId="165" fontId="0" fillId="0" borderId="1" xfId="2" applyNumberFormat="1" applyFont="1" applyFill="1" applyBorder="1"/>
    <xf numFmtId="10" fontId="0" fillId="0" borderId="1" xfId="0" applyNumberFormat="1" applyBorder="1" applyAlignment="1">
      <alignment horizontal="right"/>
    </xf>
    <xf numFmtId="9" fontId="0" fillId="0" borderId="1" xfId="0" applyNumberFormat="1" applyFill="1" applyBorder="1" applyAlignment="1">
      <alignment horizontal="right"/>
    </xf>
    <xf numFmtId="10" fontId="0" fillId="0" borderId="1" xfId="0" applyNumberFormat="1" applyFill="1" applyBorder="1" applyAlignment="1">
      <alignment horizontal="right"/>
    </xf>
    <xf numFmtId="9" fontId="0" fillId="0" borderId="1" xfId="2" applyFont="1" applyFill="1" applyBorder="1"/>
    <xf numFmtId="9" fontId="0" fillId="0" borderId="1" xfId="2" applyFont="1" applyFill="1" applyBorder="1" applyAlignment="1">
      <alignment horizontal="right"/>
    </xf>
    <xf numFmtId="0" fontId="0" fillId="0" borderId="1" xfId="0" applyFill="1" applyBorder="1" applyAlignment="1">
      <alignment horizontal="right"/>
    </xf>
    <xf numFmtId="9" fontId="1" fillId="0" borderId="1" xfId="2" applyFont="1" applyBorder="1"/>
    <xf numFmtId="0" fontId="3" fillId="0" borderId="1" xfId="0" applyFont="1" applyFill="1" applyBorder="1" applyAlignment="1">
      <alignment horizontal="right"/>
    </xf>
    <xf numFmtId="0" fontId="3" fillId="0" borderId="1" xfId="0" applyFont="1" applyBorder="1" applyAlignment="1">
      <alignment wrapText="1"/>
    </xf>
    <xf numFmtId="167" fontId="3" fillId="0" borderId="1" xfId="0" applyNumberFormat="1" applyFont="1" applyBorder="1"/>
    <xf numFmtId="0" fontId="3" fillId="0" borderId="0" xfId="0" applyFont="1" applyFill="1" applyBorder="1" applyAlignment="1">
      <alignment horizontal="right"/>
    </xf>
    <xf numFmtId="0" fontId="0" fillId="0" borderId="0" xfId="0" applyFill="1" applyBorder="1"/>
    <xf numFmtId="165" fontId="0" fillId="0" borderId="1" xfId="2" applyNumberFormat="1" applyFont="1" applyBorder="1" applyAlignment="1">
      <alignment horizontal="right"/>
    </xf>
    <xf numFmtId="165" fontId="3" fillId="0" borderId="0" xfId="2" applyNumberFormat="1" applyFont="1" applyFill="1" applyBorder="1" applyAlignment="1">
      <alignment horizontal="right"/>
    </xf>
    <xf numFmtId="165" fontId="0" fillId="0" borderId="1" xfId="2" applyNumberFormat="1" applyFont="1" applyBorder="1"/>
    <xf numFmtId="0" fontId="29" fillId="0" borderId="0" xfId="0" applyFont="1"/>
    <xf numFmtId="9" fontId="0" fillId="0" borderId="1" xfId="0" applyNumberFormat="1" applyFont="1" applyBorder="1" applyAlignment="1">
      <alignment horizontal="right"/>
    </xf>
    <xf numFmtId="165" fontId="0" fillId="0" borderId="1" xfId="0" applyNumberFormat="1" applyFont="1" applyBorder="1" applyAlignment="1">
      <alignment horizontal="right"/>
    </xf>
    <xf numFmtId="167" fontId="0" fillId="0" borderId="1" xfId="2" applyNumberFormat="1" applyFont="1" applyFill="1" applyBorder="1"/>
    <xf numFmtId="0" fontId="28" fillId="0" borderId="1" xfId="6" applyNumberFormat="1" applyFont="1" applyFill="1" applyBorder="1" applyAlignment="1">
      <alignment horizontal="right"/>
    </xf>
    <xf numFmtId="1" fontId="70" fillId="0" borderId="1" xfId="0" applyNumberFormat="1" applyFont="1" applyFill="1" applyBorder="1" applyAlignment="1">
      <alignment horizontal="right"/>
    </xf>
    <xf numFmtId="1" fontId="71" fillId="0" borderId="1" xfId="6" applyNumberFormat="1" applyFont="1" applyFill="1" applyBorder="1" applyAlignment="1">
      <alignment horizontal="right"/>
    </xf>
    <xf numFmtId="0" fontId="37" fillId="2" borderId="3" xfId="0" applyFont="1" applyFill="1" applyBorder="1" applyAlignment="1">
      <alignment wrapText="1"/>
    </xf>
    <xf numFmtId="168" fontId="70" fillId="0" borderId="1" xfId="6" applyNumberFormat="1" applyFont="1" applyFill="1" applyBorder="1" applyAlignment="1">
      <alignment horizontal="right"/>
    </xf>
    <xf numFmtId="1" fontId="15" fillId="0" borderId="1" xfId="2" applyNumberFormat="1" applyFont="1" applyFill="1" applyBorder="1"/>
    <xf numFmtId="0" fontId="37" fillId="2" borderId="1" xfId="0" applyFont="1" applyFill="1" applyBorder="1" applyAlignment="1">
      <alignment wrapText="1"/>
    </xf>
    <xf numFmtId="168" fontId="71" fillId="0" borderId="1" xfId="6" applyNumberFormat="1" applyFont="1" applyFill="1" applyBorder="1" applyAlignment="1">
      <alignment horizontal="right"/>
    </xf>
    <xf numFmtId="0" fontId="15" fillId="0" borderId="1" xfId="0" applyFont="1" applyBorder="1" applyAlignment="1">
      <alignment horizontal="right"/>
    </xf>
    <xf numFmtId="0" fontId="15" fillId="0" borderId="1" xfId="0" applyFont="1" applyBorder="1"/>
    <xf numFmtId="1" fontId="37" fillId="0" borderId="1" xfId="0" applyNumberFormat="1" applyFont="1" applyBorder="1"/>
    <xf numFmtId="0" fontId="71" fillId="0" borderId="1" xfId="6" applyNumberFormat="1" applyFont="1" applyFill="1" applyBorder="1" applyAlignment="1">
      <alignment horizontal="right"/>
    </xf>
    <xf numFmtId="3" fontId="16" fillId="0" borderId="1" xfId="0" applyNumberFormat="1" applyFont="1" applyFill="1" applyBorder="1" applyAlignment="1">
      <alignment horizontal="right" vertical="center" wrapText="1"/>
    </xf>
    <xf numFmtId="165" fontId="0" fillId="0" borderId="1" xfId="0" applyNumberFormat="1" applyFont="1" applyFill="1" applyBorder="1" applyAlignment="1">
      <alignment horizontal="right"/>
    </xf>
    <xf numFmtId="165" fontId="1" fillId="0" borderId="1" xfId="2" applyNumberFormat="1" applyFont="1" applyFill="1" applyBorder="1" applyAlignment="1">
      <alignment horizontal="right"/>
    </xf>
    <xf numFmtId="9" fontId="1" fillId="0" borderId="1" xfId="2" applyFont="1" applyFill="1" applyBorder="1" applyAlignment="1"/>
    <xf numFmtId="0" fontId="0" fillId="0" borderId="1" xfId="0" applyFill="1" applyBorder="1" applyAlignment="1">
      <alignment wrapText="1"/>
    </xf>
    <xf numFmtId="165" fontId="1" fillId="0" borderId="0" xfId="2" applyNumberFormat="1" applyFont="1" applyFill="1"/>
    <xf numFmtId="3" fontId="0" fillId="0" borderId="1" xfId="0" applyNumberFormat="1" applyFont="1" applyFill="1" applyBorder="1"/>
    <xf numFmtId="0" fontId="3" fillId="0" borderId="3" xfId="0" applyFont="1" applyFill="1" applyBorder="1" applyAlignment="1">
      <alignment wrapText="1"/>
    </xf>
    <xf numFmtId="0" fontId="13" fillId="2" borderId="9" xfId="5" applyFont="1" applyFill="1" applyBorder="1"/>
    <xf numFmtId="0" fontId="10" fillId="0" borderId="0" xfId="0" applyFont="1" applyAlignment="1">
      <alignment horizontal="left" wrapText="1"/>
    </xf>
    <xf numFmtId="164" fontId="8" fillId="0" borderId="7" xfId="1" applyNumberFormat="1" applyFont="1" applyBorder="1" applyAlignment="1">
      <alignment horizontal="right"/>
    </xf>
    <xf numFmtId="164" fontId="8" fillId="0" borderId="3" xfId="1" applyNumberFormat="1" applyFont="1" applyBorder="1" applyAlignment="1">
      <alignment horizontal="right"/>
    </xf>
    <xf numFmtId="9" fontId="0" fillId="0" borderId="11" xfId="2" applyFont="1" applyBorder="1" applyAlignment="1">
      <alignment horizontal="right"/>
    </xf>
    <xf numFmtId="9" fontId="1" fillId="0" borderId="13" xfId="2" applyFont="1" applyBorder="1" applyAlignment="1">
      <alignment horizontal="right"/>
    </xf>
    <xf numFmtId="164" fontId="8" fillId="0" borderId="1" xfId="1" applyNumberFormat="1" applyFont="1" applyBorder="1" applyAlignment="1">
      <alignment horizontal="right"/>
    </xf>
    <xf numFmtId="43" fontId="0" fillId="0" borderId="11" xfId="2" applyNumberFormat="1" applyFont="1" applyBorder="1" applyAlignment="1">
      <alignment horizontal="right"/>
    </xf>
    <xf numFmtId="0" fontId="3" fillId="2" borderId="7" xfId="0" applyFont="1" applyFill="1" applyBorder="1" applyAlignment="1">
      <alignment horizontal="left" wrapText="1"/>
    </xf>
    <xf numFmtId="0" fontId="3" fillId="2" borderId="8" xfId="0" applyFont="1" applyFill="1" applyBorder="1" applyAlignment="1">
      <alignment horizontal="left" wrapText="1"/>
    </xf>
    <xf numFmtId="0" fontId="3" fillId="2" borderId="3" xfId="0" applyFont="1" applyFill="1" applyBorder="1" applyAlignment="1">
      <alignment horizontal="left" wrapText="1"/>
    </xf>
    <xf numFmtId="0" fontId="3" fillId="2" borderId="6" xfId="0" applyFont="1" applyFill="1" applyBorder="1" applyAlignment="1">
      <alignment horizont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13" fillId="2" borderId="2" xfId="5" applyFont="1" applyFill="1" applyBorder="1" applyAlignment="1"/>
    <xf numFmtId="0" fontId="13" fillId="2" borderId="10" xfId="5" applyFont="1" applyFill="1" applyBorder="1" applyAlignment="1"/>
    <xf numFmtId="0" fontId="13" fillId="2" borderId="9" xfId="5" applyFont="1" applyFill="1" applyBorder="1" applyAlignment="1"/>
    <xf numFmtId="0" fontId="50" fillId="0" borderId="0" xfId="0" applyFont="1" applyAlignment="1">
      <alignment vertical="center" wrapText="1"/>
    </xf>
    <xf numFmtId="9" fontId="0" fillId="0" borderId="7" xfId="2" applyFont="1" applyBorder="1" applyAlignment="1">
      <alignment horizontal="right"/>
    </xf>
    <xf numFmtId="9" fontId="0" fillId="0" borderId="3" xfId="2" applyFont="1" applyBorder="1" applyAlignment="1">
      <alignment horizontal="right"/>
    </xf>
    <xf numFmtId="0" fontId="5" fillId="2" borderId="2" xfId="0" applyFont="1" applyFill="1" applyBorder="1" applyAlignment="1"/>
    <xf numFmtId="0" fontId="5" fillId="2" borderId="10" xfId="0" applyFont="1" applyFill="1" applyBorder="1" applyAlignment="1"/>
    <xf numFmtId="0" fontId="5" fillId="2" borderId="9" xfId="0" applyFont="1" applyFill="1" applyBorder="1" applyAlignment="1"/>
    <xf numFmtId="0" fontId="0" fillId="0" borderId="7" xfId="0" applyBorder="1" applyAlignment="1">
      <alignment horizontal="right"/>
    </xf>
    <xf numFmtId="0" fontId="0" fillId="0" borderId="3" xfId="0" applyBorder="1" applyAlignment="1">
      <alignment horizontal="right"/>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9" xfId="0" applyFont="1" applyFill="1" applyBorder="1" applyAlignment="1">
      <alignment horizontal="center"/>
    </xf>
    <xf numFmtId="0" fontId="3" fillId="2" borderId="2" xfId="0" applyFont="1" applyFill="1" applyBorder="1" applyAlignment="1">
      <alignment horizontal="center" wrapText="1"/>
    </xf>
    <xf numFmtId="0" fontId="3" fillId="2" borderId="10" xfId="0" applyFont="1" applyFill="1" applyBorder="1" applyAlignment="1">
      <alignment horizontal="center" wrapText="1"/>
    </xf>
    <xf numFmtId="0" fontId="3" fillId="2" borderId="9" xfId="0" applyFont="1" applyFill="1" applyBorder="1" applyAlignment="1">
      <alignment horizontal="center" wrapText="1"/>
    </xf>
    <xf numFmtId="0" fontId="3" fillId="2" borderId="1" xfId="0" applyFont="1" applyFill="1" applyBorder="1" applyAlignment="1">
      <alignment horizontal="center" wrapText="1"/>
    </xf>
    <xf numFmtId="0" fontId="5" fillId="2" borderId="1" xfId="0" applyFont="1" applyFill="1" applyBorder="1" applyAlignment="1">
      <alignment horizontal="left"/>
    </xf>
    <xf numFmtId="0" fontId="5" fillId="2" borderId="2" xfId="0" applyFont="1" applyFill="1" applyBorder="1" applyAlignment="1">
      <alignment horizontal="left"/>
    </xf>
    <xf numFmtId="0" fontId="0" fillId="0" borderId="0" xfId="0" applyFill="1" applyAlignment="1">
      <alignment horizontal="left" wrapText="1"/>
    </xf>
    <xf numFmtId="0" fontId="0" fillId="0" borderId="0" xfId="0" applyFont="1" applyAlignment="1">
      <alignment horizontal="left" wrapText="1"/>
    </xf>
    <xf numFmtId="0" fontId="6" fillId="2" borderId="1" xfId="0" applyFont="1" applyFill="1" applyBorder="1" applyAlignment="1">
      <alignment horizontal="center"/>
    </xf>
    <xf numFmtId="0" fontId="41" fillId="2" borderId="1" xfId="3" applyFont="1" applyFill="1" applyBorder="1" applyAlignment="1">
      <alignment horizontal="center"/>
    </xf>
    <xf numFmtId="0" fontId="6" fillId="2" borderId="1" xfId="0" applyFont="1" applyFill="1" applyBorder="1" applyAlignment="1">
      <alignment wrapText="1"/>
    </xf>
    <xf numFmtId="0" fontId="6" fillId="0" borderId="0" xfId="0" applyFont="1" applyAlignment="1">
      <alignment horizontal="left" wrapText="1"/>
    </xf>
    <xf numFmtId="0" fontId="6" fillId="2" borderId="2" xfId="0" applyFont="1" applyFill="1" applyBorder="1" applyAlignment="1">
      <alignment horizontal="center"/>
    </xf>
    <xf numFmtId="0" fontId="6" fillId="2" borderId="10" xfId="0" applyFont="1" applyFill="1" applyBorder="1" applyAlignment="1">
      <alignment horizontal="center"/>
    </xf>
    <xf numFmtId="0" fontId="6" fillId="2" borderId="9" xfId="0" applyFont="1" applyFill="1" applyBorder="1" applyAlignment="1">
      <alignment horizontal="center"/>
    </xf>
    <xf numFmtId="0" fontId="6" fillId="2" borderId="1" xfId="0" applyFont="1" applyFill="1" applyBorder="1" applyAlignment="1">
      <alignment horizontal="left" wrapText="1"/>
    </xf>
    <xf numFmtId="0" fontId="13" fillId="2" borderId="2" xfId="5" applyFont="1" applyFill="1" applyBorder="1"/>
    <xf numFmtId="0" fontId="13" fillId="2" borderId="10" xfId="5" applyFont="1" applyFill="1" applyBorder="1"/>
    <xf numFmtId="0" fontId="13" fillId="2" borderId="2" xfId="5" applyFont="1" applyFill="1" applyBorder="1" applyAlignment="1">
      <alignment horizontal="left"/>
    </xf>
    <xf numFmtId="0" fontId="13" fillId="2" borderId="10" xfId="5" applyFont="1" applyFill="1" applyBorder="1" applyAlignment="1">
      <alignment horizontal="left"/>
    </xf>
    <xf numFmtId="0" fontId="13" fillId="2" borderId="9" xfId="5" applyFont="1" applyFill="1" applyBorder="1" applyAlignment="1">
      <alignment horizontal="left"/>
    </xf>
    <xf numFmtId="0" fontId="3" fillId="2" borderId="7" xfId="0" applyFont="1" applyFill="1" applyBorder="1" applyAlignment="1">
      <alignment horizontal="right"/>
    </xf>
    <xf numFmtId="0" fontId="3" fillId="2" borderId="3" xfId="0" applyFont="1" applyFill="1" applyBorder="1" applyAlignment="1">
      <alignment horizontal="right"/>
    </xf>
    <xf numFmtId="0" fontId="3" fillId="2" borderId="7" xfId="0" applyFont="1" applyFill="1" applyBorder="1" applyAlignment="1">
      <alignment horizontal="center"/>
    </xf>
    <xf numFmtId="0" fontId="3" fillId="2" borderId="3" xfId="0" applyFont="1" applyFill="1" applyBorder="1" applyAlignment="1">
      <alignment horizontal="center"/>
    </xf>
    <xf numFmtId="0" fontId="3" fillId="2" borderId="7" xfId="0" applyFont="1" applyFill="1" applyBorder="1" applyAlignment="1">
      <alignment horizontal="center" wrapText="1"/>
    </xf>
    <xf numFmtId="0" fontId="3" fillId="2" borderId="3" xfId="0" applyFont="1" applyFill="1" applyBorder="1" applyAlignment="1">
      <alignment horizontal="center" wrapText="1"/>
    </xf>
    <xf numFmtId="0" fontId="3" fillId="2" borderId="7" xfId="0" applyFont="1" applyFill="1" applyBorder="1" applyAlignment="1">
      <alignment horizontal="right" wrapText="1"/>
    </xf>
    <xf numFmtId="0" fontId="3" fillId="2" borderId="3" xfId="0" applyFont="1" applyFill="1" applyBorder="1" applyAlignment="1">
      <alignment horizontal="right" wrapText="1"/>
    </xf>
    <xf numFmtId="0" fontId="3" fillId="0" borderId="0" xfId="0" applyFont="1" applyAlignment="1">
      <alignment horizontal="left" wrapText="1"/>
    </xf>
    <xf numFmtId="0" fontId="3" fillId="2" borderId="2" xfId="0" applyFont="1" applyFill="1" applyBorder="1" applyAlignment="1">
      <alignment horizontal="left" wrapText="1"/>
    </xf>
    <xf numFmtId="0" fontId="3" fillId="2" borderId="10" xfId="0" applyFont="1" applyFill="1" applyBorder="1" applyAlignment="1">
      <alignment horizontal="left" wrapText="1"/>
    </xf>
    <xf numFmtId="0" fontId="3" fillId="2" borderId="9" xfId="0" applyFont="1" applyFill="1" applyBorder="1" applyAlignment="1">
      <alignment horizontal="left" wrapText="1"/>
    </xf>
    <xf numFmtId="0" fontId="3" fillId="2" borderId="2"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cellXfs>
  <cellStyles count="380">
    <cellStyle name="Comma" xfId="1" builtinId="3"/>
    <cellStyle name="Comma 2" xfId="10"/>
    <cellStyle name="Comma 2 2" xfId="378"/>
    <cellStyle name="Explanatory Text 2" xfId="13"/>
    <cellStyle name="Hyperlink" xfId="4" builtinId="8"/>
    <cellStyle name="Hyperlink 2" xfId="14"/>
    <cellStyle name="Hyperlink 3" xfId="12"/>
    <cellStyle name="Hyperlink 4" xfId="191"/>
    <cellStyle name="Hyperlink 5" xfId="190"/>
    <cellStyle name="Hyperlink 6" xfId="193"/>
    <cellStyle name="Normal" xfId="0" builtinId="0"/>
    <cellStyle name="Normal 10 2" xfId="189"/>
    <cellStyle name="Normal 2" xfId="7"/>
    <cellStyle name="Normal 2 2" xfId="15"/>
    <cellStyle name="Normal 2 3 2 2" xfId="188"/>
    <cellStyle name="Normal 3" xfId="9"/>
    <cellStyle name="Normal 3 2" xfId="11"/>
    <cellStyle name="Normal 4" xfId="16"/>
    <cellStyle name="Normal 5" xfId="8"/>
    <cellStyle name="Normal 5 2" xfId="377"/>
    <cellStyle name="Normal 6" xfId="379"/>
    <cellStyle name="Normal_Sheet4" xfId="6"/>
    <cellStyle name="Percent" xfId="2" builtinId="5"/>
    <cellStyle name="Percent 2" xfId="17"/>
    <cellStyle name="Percent 2 2" xfId="18"/>
    <cellStyle name="style1464347426795" xfId="19"/>
    <cellStyle name="style1464347426936" xfId="20"/>
    <cellStyle name="style1464347427029" xfId="21"/>
    <cellStyle name="style1464347427123" xfId="22"/>
    <cellStyle name="style1464347427232" xfId="23"/>
    <cellStyle name="style1464347427341" xfId="24"/>
    <cellStyle name="style1464347427450" xfId="25"/>
    <cellStyle name="style1464347427575" xfId="26"/>
    <cellStyle name="style1464347427684" xfId="27"/>
    <cellStyle name="style1464347427794" xfId="28"/>
    <cellStyle name="style1464347427903" xfId="29"/>
    <cellStyle name="style1464347428012" xfId="30"/>
    <cellStyle name="style1464347428106" xfId="31"/>
    <cellStyle name="style1464347428184" xfId="32"/>
    <cellStyle name="style1464347428293" xfId="33"/>
    <cellStyle name="style1464347428418" xfId="34"/>
    <cellStyle name="style1464347428527" xfId="35"/>
    <cellStyle name="style1464347428636" xfId="36"/>
    <cellStyle name="style1464347428745" xfId="37"/>
    <cellStyle name="style1464347428870" xfId="38"/>
    <cellStyle name="style1464347428979" xfId="39"/>
    <cellStyle name="style1464347429120" xfId="40"/>
    <cellStyle name="style1464347429260" xfId="41"/>
    <cellStyle name="style1464347429369" xfId="42"/>
    <cellStyle name="style1464347429494" xfId="43"/>
    <cellStyle name="style1464347429572" xfId="44"/>
    <cellStyle name="style1464347429681" xfId="45"/>
    <cellStyle name="style1464347429790" xfId="46"/>
    <cellStyle name="style1464347429900" xfId="47"/>
    <cellStyle name="style1464347430024" xfId="48"/>
    <cellStyle name="style1464347430102" xfId="49"/>
    <cellStyle name="style1464347430196" xfId="50"/>
    <cellStyle name="style1464347430290" xfId="51"/>
    <cellStyle name="style1464347430368" xfId="52"/>
    <cellStyle name="style1464347430461" xfId="53"/>
    <cellStyle name="style1464347430555" xfId="54"/>
    <cellStyle name="style1464347430633" xfId="55"/>
    <cellStyle name="style1464347430726" xfId="56"/>
    <cellStyle name="style1464347430804" xfId="57"/>
    <cellStyle name="style1464347430898" xfId="58"/>
    <cellStyle name="style1464347431007" xfId="59"/>
    <cellStyle name="style1464347431116" xfId="60"/>
    <cellStyle name="style1464347431257" xfId="61"/>
    <cellStyle name="style1464347431366" xfId="62"/>
    <cellStyle name="style1464347431491" xfId="63"/>
    <cellStyle name="style1464347431647" xfId="64"/>
    <cellStyle name="style1464347431772" xfId="65"/>
    <cellStyle name="style1464347431881" xfId="66"/>
    <cellStyle name="style1464347432006" xfId="67"/>
    <cellStyle name="style1464347432115" xfId="68"/>
    <cellStyle name="style1464347432193" xfId="69"/>
    <cellStyle name="style1464347432286" xfId="70"/>
    <cellStyle name="style1464347432364" xfId="71"/>
    <cellStyle name="style1464347432458" xfId="72"/>
    <cellStyle name="style1464347432536" xfId="73"/>
    <cellStyle name="style1464347432645" xfId="74"/>
    <cellStyle name="style1464347432739" xfId="75"/>
    <cellStyle name="style1464347432817" xfId="76"/>
    <cellStyle name="style1464347432926" xfId="77"/>
    <cellStyle name="style1464347433020" xfId="78"/>
    <cellStyle name="style1464347433129" xfId="79"/>
    <cellStyle name="style1464347433332" xfId="80"/>
    <cellStyle name="style1464347433441" xfId="81"/>
    <cellStyle name="style1464347433550" xfId="82"/>
    <cellStyle name="style1464347433659" xfId="83"/>
    <cellStyle name="style1464347433753" xfId="84"/>
    <cellStyle name="style1464347433831" xfId="85"/>
    <cellStyle name="style1464347433924" xfId="86"/>
    <cellStyle name="style1464347434018" xfId="87"/>
    <cellStyle name="style1464347434127" xfId="88"/>
    <cellStyle name="style1464347434236" xfId="89"/>
    <cellStyle name="style1464347434346" xfId="90"/>
    <cellStyle name="style1464347434439" xfId="91"/>
    <cellStyle name="style1464347434517" xfId="92"/>
    <cellStyle name="style1464347434611" xfId="93"/>
    <cellStyle name="style1464347434689" xfId="94"/>
    <cellStyle name="style1464347434782" xfId="95"/>
    <cellStyle name="style1464347434892" xfId="96"/>
    <cellStyle name="style1464347434970" xfId="97"/>
    <cellStyle name="style1464347435063" xfId="98"/>
    <cellStyle name="style1464347435157" xfId="99"/>
    <cellStyle name="style1464347435313" xfId="100"/>
    <cellStyle name="style1464347435438" xfId="101"/>
    <cellStyle name="style1464347435531" xfId="102"/>
    <cellStyle name="style1464347758876" xfId="376"/>
    <cellStyle name="style1464347759032" xfId="375"/>
    <cellStyle name="style1464347759125" xfId="374"/>
    <cellStyle name="style1464347759219" xfId="373"/>
    <cellStyle name="style1464347759328" xfId="372"/>
    <cellStyle name="style1464347759437" xfId="371"/>
    <cellStyle name="style1464347759562" xfId="370"/>
    <cellStyle name="style1464347759671" xfId="369"/>
    <cellStyle name="style1464347759780" xfId="368"/>
    <cellStyle name="style1464347759890" xfId="367"/>
    <cellStyle name="style1464347760014" xfId="366"/>
    <cellStyle name="style1464347760124" xfId="365"/>
    <cellStyle name="style1464347760202" xfId="364"/>
    <cellStyle name="style1464347760295" xfId="363"/>
    <cellStyle name="style1464347760404" xfId="362"/>
    <cellStyle name="style1464347760529" xfId="361"/>
    <cellStyle name="style1464347760638" xfId="360"/>
    <cellStyle name="style1464347760748" xfId="359"/>
    <cellStyle name="style1464347760857" xfId="358"/>
    <cellStyle name="style1464347760982" xfId="357"/>
    <cellStyle name="style1464347761091" xfId="356"/>
    <cellStyle name="style1464347761200" xfId="355"/>
    <cellStyle name="style1464347761309" xfId="354"/>
    <cellStyle name="style1464347761434" xfId="353"/>
    <cellStyle name="style1464347761543" xfId="352"/>
    <cellStyle name="style1464347761668" xfId="351"/>
    <cellStyle name="style1464347761746" xfId="350"/>
    <cellStyle name="style1464347761840" xfId="349"/>
    <cellStyle name="style1464347761949" xfId="348"/>
    <cellStyle name="style1464347762058" xfId="347"/>
    <cellStyle name="style1464347762183" xfId="346"/>
    <cellStyle name="style1464347762261" xfId="345"/>
    <cellStyle name="style1464347762354" xfId="344"/>
    <cellStyle name="style1464347762448" xfId="343"/>
    <cellStyle name="style1464347762542" xfId="342"/>
    <cellStyle name="style1464347762620" xfId="341"/>
    <cellStyle name="style1464347762713" xfId="340"/>
    <cellStyle name="style1464347762791" xfId="339"/>
    <cellStyle name="style1464347762885" xfId="338"/>
    <cellStyle name="style1464347763010" xfId="337"/>
    <cellStyle name="style1464347763103" xfId="336"/>
    <cellStyle name="style1464347763197" xfId="335"/>
    <cellStyle name="style1464347763275" xfId="334"/>
    <cellStyle name="style1464347763368" xfId="333"/>
    <cellStyle name="style1464347763493" xfId="332"/>
    <cellStyle name="style1464347763618" xfId="331"/>
    <cellStyle name="style1464347763758" xfId="330"/>
    <cellStyle name="style1464347763883" xfId="329"/>
    <cellStyle name="style1464347764008" xfId="328"/>
    <cellStyle name="style1464347764133" xfId="327"/>
    <cellStyle name="style1464347764242" xfId="326"/>
    <cellStyle name="style1464347764351" xfId="325"/>
    <cellStyle name="style1464347764476" xfId="324"/>
    <cellStyle name="style1464347764585" xfId="323"/>
    <cellStyle name="style1464347764663" xfId="322"/>
    <cellStyle name="style1464347764757" xfId="321"/>
    <cellStyle name="style1464347764835" xfId="320"/>
    <cellStyle name="style1464347764928" xfId="319"/>
    <cellStyle name="style1464347765022" xfId="318"/>
    <cellStyle name="style1464347765131" xfId="317"/>
    <cellStyle name="style1464347765225" xfId="316"/>
    <cellStyle name="style1464347765303" xfId="315"/>
    <cellStyle name="style1464347765412" xfId="314"/>
    <cellStyle name="style1464347765506" xfId="313"/>
    <cellStyle name="style1464347765615" xfId="312"/>
    <cellStyle name="style1464347765818" xfId="311"/>
    <cellStyle name="style1464347765927" xfId="310"/>
    <cellStyle name="style1464347766036" xfId="309"/>
    <cellStyle name="style1464347766161" xfId="308"/>
    <cellStyle name="style1464347766239" xfId="307"/>
    <cellStyle name="style1464347766332" xfId="306"/>
    <cellStyle name="style1464347766426" xfId="305"/>
    <cellStyle name="style1464347766535" xfId="304"/>
    <cellStyle name="style1464347766644" xfId="303"/>
    <cellStyle name="style1464347766754" xfId="302"/>
    <cellStyle name="style1464347766847" xfId="301"/>
    <cellStyle name="style1464347766925" xfId="300"/>
    <cellStyle name="style1464347767019" xfId="299"/>
    <cellStyle name="style1464347767112" xfId="298"/>
    <cellStyle name="style1464347767206" xfId="297"/>
    <cellStyle name="style1464347767300" xfId="296"/>
    <cellStyle name="style1464347767409" xfId="295"/>
    <cellStyle name="style1464347767487" xfId="294"/>
    <cellStyle name="style1464347767580" xfId="293"/>
    <cellStyle name="style1464347767690" xfId="292"/>
    <cellStyle name="style1464347767783" xfId="291"/>
    <cellStyle name="style1464347767877" xfId="290"/>
    <cellStyle name="style1464347768017" xfId="289"/>
    <cellStyle name="style1464347768142" xfId="288"/>
    <cellStyle name="style1464347768220" xfId="287"/>
    <cellStyle name="style1464347768314" xfId="286"/>
    <cellStyle name="style1464347768392" xfId="285"/>
    <cellStyle name="style1464776261524" xfId="103"/>
    <cellStyle name="style1464776261711" xfId="104"/>
    <cellStyle name="style1464776261821" xfId="105"/>
    <cellStyle name="style1464776261930" xfId="106"/>
    <cellStyle name="style1464776262055" xfId="107"/>
    <cellStyle name="style1464776262257" xfId="108"/>
    <cellStyle name="style1464776262445" xfId="109"/>
    <cellStyle name="style1464776262663" xfId="110"/>
    <cellStyle name="style1464776262835" xfId="111"/>
    <cellStyle name="style1464776262991" xfId="112"/>
    <cellStyle name="style1464776263209" xfId="113"/>
    <cellStyle name="style1464776263436" xfId="114"/>
    <cellStyle name="style1464776263649" xfId="115"/>
    <cellStyle name="style1464776263836" xfId="116"/>
    <cellStyle name="style1464776264007" xfId="117"/>
    <cellStyle name="style1464776264163" xfId="118"/>
    <cellStyle name="style1464776264304" xfId="119"/>
    <cellStyle name="style1464776264460" xfId="120"/>
    <cellStyle name="style1464776264600" xfId="121"/>
    <cellStyle name="style1464776264741" xfId="122"/>
    <cellStyle name="style1464776264865" xfId="123"/>
    <cellStyle name="style1464776265006" xfId="124"/>
    <cellStyle name="style1464776265177" xfId="125"/>
    <cellStyle name="style1464776265380" xfId="126"/>
    <cellStyle name="style1464776265599" xfId="127"/>
    <cellStyle name="style1464776265755" xfId="128"/>
    <cellStyle name="style1464776265879" xfId="129"/>
    <cellStyle name="style1464776266051" xfId="130"/>
    <cellStyle name="style1464776266160" xfId="131"/>
    <cellStyle name="style1464776266410" xfId="132"/>
    <cellStyle name="style1464776266519" xfId="133"/>
    <cellStyle name="style1464776266737" xfId="134"/>
    <cellStyle name="style1464776266831" xfId="135"/>
    <cellStyle name="style1464776266940" xfId="136"/>
    <cellStyle name="style1464776267049" xfId="137"/>
    <cellStyle name="style1464776267143" xfId="138"/>
    <cellStyle name="style1464776267315" xfId="139"/>
    <cellStyle name="style1464776267455" xfId="140"/>
    <cellStyle name="style1464776267564" xfId="141"/>
    <cellStyle name="style1464776267673" xfId="142"/>
    <cellStyle name="style1464776267798" xfId="143"/>
    <cellStyle name="style1464776267985" xfId="144"/>
    <cellStyle name="style1464776268173" xfId="145"/>
    <cellStyle name="style1464776268282" xfId="146"/>
    <cellStyle name="style1464776268407" xfId="147"/>
    <cellStyle name="style1464776268516" xfId="148"/>
    <cellStyle name="style1464776268641" xfId="149"/>
    <cellStyle name="style1464776268765" xfId="150"/>
    <cellStyle name="style1464776268953" xfId="151"/>
    <cellStyle name="style1464776269077" xfId="152"/>
    <cellStyle name="style1464776269187" xfId="153"/>
    <cellStyle name="style1464776269280" xfId="154"/>
    <cellStyle name="style1464776269374" xfId="155"/>
    <cellStyle name="style1464776269467" xfId="156"/>
    <cellStyle name="style1464776269561" xfId="157"/>
    <cellStyle name="style1464776269655" xfId="158"/>
    <cellStyle name="style1464776269764" xfId="159"/>
    <cellStyle name="style1464776269857" xfId="160"/>
    <cellStyle name="style1464776269982" xfId="161"/>
    <cellStyle name="style1464776270091" xfId="162"/>
    <cellStyle name="style1464776270185" xfId="163"/>
    <cellStyle name="style1464776270310" xfId="164"/>
    <cellStyle name="style1464776270544" xfId="165"/>
    <cellStyle name="style1464776270669" xfId="166"/>
    <cellStyle name="style1464776270793" xfId="167"/>
    <cellStyle name="style1464776270918" xfId="168"/>
    <cellStyle name="style1464776271043" xfId="169"/>
    <cellStyle name="style1464776271152" xfId="170"/>
    <cellStyle name="style1464776271246" xfId="171"/>
    <cellStyle name="style1464776271324" xfId="172"/>
    <cellStyle name="style1464776271464" xfId="173"/>
    <cellStyle name="style1464776271573" xfId="174"/>
    <cellStyle name="style1464776271714" xfId="175"/>
    <cellStyle name="style1464776271854" xfId="176"/>
    <cellStyle name="style1464776271979" xfId="177"/>
    <cellStyle name="style1464776272135" xfId="178"/>
    <cellStyle name="style1464776272275" xfId="179"/>
    <cellStyle name="style1464776272400" xfId="180"/>
    <cellStyle name="style1464776272509" xfId="181"/>
    <cellStyle name="style1464776272603" xfId="182"/>
    <cellStyle name="style1464776272712" xfId="183"/>
    <cellStyle name="style1464776272852" xfId="184"/>
    <cellStyle name="style1464776273149" xfId="185"/>
    <cellStyle name="style1464776273367" xfId="186"/>
    <cellStyle name="style1464776273586" xfId="187"/>
    <cellStyle name="style1464776521402" xfId="284"/>
    <cellStyle name="style1464776521543" xfId="283"/>
    <cellStyle name="style1464776521636" xfId="282"/>
    <cellStyle name="style1464776521714" xfId="281"/>
    <cellStyle name="style1464776521839" xfId="280"/>
    <cellStyle name="style1464776521948" xfId="279"/>
    <cellStyle name="style1464776522057" xfId="278"/>
    <cellStyle name="style1464776522182" xfId="277"/>
    <cellStyle name="style1464776522291" xfId="276"/>
    <cellStyle name="style1464776522401" xfId="275"/>
    <cellStyle name="style1464776522510" xfId="274"/>
    <cellStyle name="style1464776522635" xfId="273"/>
    <cellStyle name="style1464776522713" xfId="272"/>
    <cellStyle name="style1464776522806" xfId="271"/>
    <cellStyle name="style1464776522915" xfId="270"/>
    <cellStyle name="style1464776523025" xfId="269"/>
    <cellStyle name="style1464776523134" xfId="268"/>
    <cellStyle name="style1464776523243" xfId="267"/>
    <cellStyle name="style1464776523368" xfId="266"/>
    <cellStyle name="style1464776523477" xfId="265"/>
    <cellStyle name="style1464776523586" xfId="264"/>
    <cellStyle name="style1464776523695" xfId="263"/>
    <cellStyle name="style1464776523820" xfId="262"/>
    <cellStyle name="style1464776523929" xfId="261"/>
    <cellStyle name="style1464776524038" xfId="260"/>
    <cellStyle name="style1464776524148" xfId="259"/>
    <cellStyle name="style1464776524241" xfId="258"/>
    <cellStyle name="style1464776524319" xfId="257"/>
    <cellStyle name="style1464776524428" xfId="256"/>
    <cellStyle name="style1464776524553" xfId="255"/>
    <cellStyle name="style1464776524662" xfId="254"/>
    <cellStyle name="style1464776524756" xfId="253"/>
    <cellStyle name="style1464776524834" xfId="252"/>
    <cellStyle name="style1464776524928" xfId="251"/>
    <cellStyle name="style1464776525021" xfId="250"/>
    <cellStyle name="style1464776525092" xfId="249"/>
    <cellStyle name="style1464776525217" xfId="248"/>
    <cellStyle name="style1464776525295" xfId="247"/>
    <cellStyle name="style1464776525389" xfId="246"/>
    <cellStyle name="style1464776525514" xfId="245"/>
    <cellStyle name="style1464776525623" xfId="244"/>
    <cellStyle name="style1464776525717" xfId="243"/>
    <cellStyle name="style1464776525795" xfId="242"/>
    <cellStyle name="style1464776525874" xfId="241"/>
    <cellStyle name="style1464776526023" xfId="240"/>
    <cellStyle name="style1464776526178" xfId="239"/>
    <cellStyle name="style1464776526328" xfId="238"/>
    <cellStyle name="style1464776526449" xfId="237"/>
    <cellStyle name="style1464776526585" xfId="236"/>
    <cellStyle name="style1464776526725" xfId="235"/>
    <cellStyle name="style1464776526845" xfId="234"/>
    <cellStyle name="style1464776526990" xfId="233"/>
    <cellStyle name="style1464776527099" xfId="232"/>
    <cellStyle name="style1464776527208" xfId="231"/>
    <cellStyle name="style1464776527302" xfId="230"/>
    <cellStyle name="style1464776527380" xfId="229"/>
    <cellStyle name="style1464776527473" xfId="228"/>
    <cellStyle name="style1464776527551" xfId="227"/>
    <cellStyle name="style1464776527629" xfId="226"/>
    <cellStyle name="style1464776527754" xfId="225"/>
    <cellStyle name="style1464776527832" xfId="224"/>
    <cellStyle name="style1464776527926" xfId="223"/>
    <cellStyle name="style1464776528035" xfId="222"/>
    <cellStyle name="style1464776528113" xfId="221"/>
    <cellStyle name="style1464776528222" xfId="220"/>
    <cellStyle name="style1464776528425" xfId="219"/>
    <cellStyle name="style1464776528534" xfId="218"/>
    <cellStyle name="style1464776528659" xfId="217"/>
    <cellStyle name="style1464776528768" xfId="216"/>
    <cellStyle name="style1464776528846" xfId="215"/>
    <cellStyle name="style1464776528940" xfId="192"/>
    <cellStyle name="style1464776529018" xfId="214"/>
    <cellStyle name="style1464776529127" xfId="213"/>
    <cellStyle name="style1464776529252" xfId="212"/>
    <cellStyle name="style1464776529361" xfId="211"/>
    <cellStyle name="style1464776529439" xfId="210"/>
    <cellStyle name="style1464776529532" xfId="209"/>
    <cellStyle name="style1464776529626" xfId="208"/>
    <cellStyle name="style1464776529704" xfId="207"/>
    <cellStyle name="style1464776529798" xfId="206"/>
    <cellStyle name="style1464776529876" xfId="205"/>
    <cellStyle name="style1464776529985" xfId="204"/>
    <cellStyle name="style1464776530078" xfId="203"/>
    <cellStyle name="style1464776530156" xfId="202"/>
    <cellStyle name="style1464776530266" xfId="201"/>
    <cellStyle name="style1464776530375" xfId="200"/>
    <cellStyle name="style1464776530453" xfId="199"/>
    <cellStyle name="style1464776530609" xfId="198"/>
    <cellStyle name="style1464776530718" xfId="197"/>
    <cellStyle name="style1464776530812" xfId="196"/>
    <cellStyle name="style1464776530905" xfId="195"/>
    <cellStyle name="style1464776530999" xfId="194"/>
    <cellStyle name="Title" xfId="3" builtinId="15"/>
    <cellStyle name="Total 2" xfId="5"/>
  </cellStyles>
  <dxfs count="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sz="1000" b="0" i="0" u="none" strike="noStrike" baseline="0">
                <a:solidFill>
                  <a:srgbClr val="000000"/>
                </a:solidFill>
                <a:latin typeface="+mn-lt"/>
                <a:ea typeface="Calibri"/>
                <a:cs typeface="Calibri"/>
              </a:defRPr>
            </a:pPr>
            <a:r>
              <a:rPr lang="en-GB" sz="1800" b="1" i="0" u="none" strike="noStrike" baseline="0">
                <a:solidFill>
                  <a:schemeClr val="tx2"/>
                </a:solidFill>
                <a:latin typeface="+mn-lt"/>
              </a:rPr>
              <a:t>75.8 million visits </a:t>
            </a:r>
          </a:p>
          <a:p>
            <a:pPr>
              <a:defRPr sz="1000" b="0" i="0" u="none" strike="noStrike" baseline="0">
                <a:solidFill>
                  <a:srgbClr val="000000"/>
                </a:solidFill>
                <a:latin typeface="+mn-lt"/>
                <a:ea typeface="Calibri"/>
                <a:cs typeface="Calibri"/>
              </a:defRPr>
            </a:pPr>
            <a:r>
              <a:rPr lang="en-GB" sz="1400" b="1" i="0" u="none" strike="noStrike" baseline="0">
                <a:solidFill>
                  <a:srgbClr val="000000"/>
                </a:solidFill>
                <a:latin typeface="+mn-lt"/>
              </a:rPr>
              <a:t>to historic properties in England, 2018 </a:t>
            </a:r>
          </a:p>
        </c:rich>
      </c:tx>
      <c:layout>
        <c:manualLayout>
          <c:xMode val="edge"/>
          <c:yMode val="edge"/>
          <c:x val="0.32287218640267967"/>
          <c:y val="1.2272626245381659E-2"/>
        </c:manualLayout>
      </c:layout>
      <c:overlay val="0"/>
    </c:title>
    <c:autoTitleDeleted val="0"/>
    <c:plotArea>
      <c:layout>
        <c:manualLayout>
          <c:layoutTarget val="inner"/>
          <c:xMode val="edge"/>
          <c:yMode val="edge"/>
          <c:x val="0.11823143826828146"/>
          <c:y val="0.19676240984015816"/>
          <c:w val="0.85393800350792637"/>
          <c:h val="0.66195413234014133"/>
        </c:manualLayout>
      </c:layout>
      <c:areaChart>
        <c:grouping val="standard"/>
        <c:varyColors val="0"/>
        <c:ser>
          <c:idx val="0"/>
          <c:order val="0"/>
          <c:spPr>
            <a:solidFill>
              <a:schemeClr val="accent1"/>
            </a:solidFill>
            <a:ln w="25400">
              <a:noFill/>
            </a:ln>
            <a:scene3d>
              <a:camera prst="orthographicFront"/>
              <a:lightRig rig="threePt" dir="t">
                <a:rot lat="0" lon="0" rev="1200000"/>
              </a:lightRig>
            </a:scene3d>
            <a:sp3d/>
          </c:spPr>
          <c:dLbls>
            <c:spPr>
              <a:noFill/>
              <a:ln>
                <a:noFill/>
              </a:ln>
              <a:effectLst/>
            </c:spPr>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numRef>
              <c:f>Summary!$B$7:$B$36</c:f>
              <c:numCache>
                <c:formatCode>General</c:formatCode>
                <c:ptCount val="30"/>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numCache>
            </c:numRef>
          </c:cat>
          <c:val>
            <c:numRef>
              <c:f>Summary!$C$7:$C$36</c:f>
              <c:numCache>
                <c:formatCode>General</c:formatCode>
                <c:ptCount val="30"/>
                <c:pt idx="0">
                  <c:v>100</c:v>
                </c:pt>
                <c:pt idx="1">
                  <c:v>102</c:v>
                </c:pt>
                <c:pt idx="2">
                  <c:v>99</c:v>
                </c:pt>
                <c:pt idx="3">
                  <c:v>100</c:v>
                </c:pt>
                <c:pt idx="4">
                  <c:v>102</c:v>
                </c:pt>
                <c:pt idx="5">
                  <c:v>103</c:v>
                </c:pt>
                <c:pt idx="6">
                  <c:v>104</c:v>
                </c:pt>
                <c:pt idx="7">
                  <c:v>107</c:v>
                </c:pt>
                <c:pt idx="8">
                  <c:v>105</c:v>
                </c:pt>
                <c:pt idx="9">
                  <c:v>103</c:v>
                </c:pt>
                <c:pt idx="10">
                  <c:v>100</c:v>
                </c:pt>
                <c:pt idx="11">
                  <c:v>96</c:v>
                </c:pt>
                <c:pt idx="12">
                  <c:v>92</c:v>
                </c:pt>
                <c:pt idx="13">
                  <c:v>99</c:v>
                </c:pt>
                <c:pt idx="14">
                  <c:v>102</c:v>
                </c:pt>
                <c:pt idx="15">
                  <c:v>101</c:v>
                </c:pt>
                <c:pt idx="16">
                  <c:v>102</c:v>
                </c:pt>
                <c:pt idx="17">
                  <c:v>104</c:v>
                </c:pt>
                <c:pt idx="18">
                  <c:v>106</c:v>
                </c:pt>
                <c:pt idx="19">
                  <c:v>108</c:v>
                </c:pt>
                <c:pt idx="20">
                  <c:v>117</c:v>
                </c:pt>
                <c:pt idx="21">
                  <c:v>119</c:v>
                </c:pt>
                <c:pt idx="22">
                  <c:v>127</c:v>
                </c:pt>
                <c:pt idx="23">
                  <c:v>123</c:v>
                </c:pt>
                <c:pt idx="24">
                  <c:v>132</c:v>
                </c:pt>
                <c:pt idx="25">
                  <c:v>136</c:v>
                </c:pt>
                <c:pt idx="26">
                  <c:v>139</c:v>
                </c:pt>
                <c:pt idx="27">
                  <c:v>144</c:v>
                </c:pt>
                <c:pt idx="28">
                  <c:v>155</c:v>
                </c:pt>
                <c:pt idx="29">
                  <c:v>149</c:v>
                </c:pt>
              </c:numCache>
            </c:numRef>
          </c:val>
          <c:extLst>
            <c:ext xmlns:c16="http://schemas.microsoft.com/office/drawing/2014/chart" uri="{C3380CC4-5D6E-409C-BE32-E72D297353CC}">
              <c16:uniqueId val="{00000000-D3F1-4309-A411-71DCB477D588}"/>
            </c:ext>
          </c:extLst>
        </c:ser>
        <c:dLbls>
          <c:showLegendKey val="0"/>
          <c:showVal val="0"/>
          <c:showCatName val="0"/>
          <c:showSerName val="0"/>
          <c:showPercent val="0"/>
          <c:showBubbleSize val="0"/>
        </c:dLbls>
        <c:axId val="51327360"/>
        <c:axId val="51370240"/>
      </c:areaChart>
      <c:catAx>
        <c:axId val="51327360"/>
        <c:scaling>
          <c:orientation val="minMax"/>
        </c:scaling>
        <c:delete val="1"/>
        <c:axPos val="b"/>
        <c:title>
          <c:tx>
            <c:rich>
              <a:bodyPr/>
              <a:lstStyle/>
              <a:p>
                <a:pPr>
                  <a:defRPr sz="1200"/>
                </a:pPr>
                <a:r>
                  <a:rPr lang="en-GB" sz="1200"/>
                  <a:t>1989 - 2018</a:t>
                </a:r>
              </a:p>
            </c:rich>
          </c:tx>
          <c:layout/>
          <c:overlay val="0"/>
        </c:title>
        <c:numFmt formatCode="General" sourceLinked="1"/>
        <c:majorTickMark val="out"/>
        <c:minorTickMark val="none"/>
        <c:tickLblPos val="nextTo"/>
        <c:crossAx val="51370240"/>
        <c:crosses val="autoZero"/>
        <c:auto val="1"/>
        <c:lblAlgn val="ctr"/>
        <c:lblOffset val="100"/>
        <c:noMultiLvlLbl val="0"/>
      </c:catAx>
      <c:valAx>
        <c:axId val="51370240"/>
        <c:scaling>
          <c:orientation val="minMax"/>
          <c:min val="80"/>
        </c:scaling>
        <c:delete val="0"/>
        <c:axPos val="l"/>
        <c:title>
          <c:tx>
            <c:rich>
              <a:bodyPr/>
              <a:lstStyle/>
              <a:p>
                <a:pPr>
                  <a:defRPr sz="1200" b="0" i="0" u="none" strike="noStrike" baseline="0">
                    <a:solidFill>
                      <a:srgbClr val="000000"/>
                    </a:solidFill>
                    <a:latin typeface="Calibri"/>
                    <a:ea typeface="Calibri"/>
                    <a:cs typeface="Calibri"/>
                  </a:defRPr>
                </a:pPr>
                <a:r>
                  <a:rPr lang="en-GB" sz="1200"/>
                  <a:t>1989=100</a:t>
                </a:r>
              </a:p>
            </c:rich>
          </c:tx>
          <c:layout/>
          <c:overlay val="0"/>
        </c:title>
        <c:numFmt formatCode="General"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5132736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72% of Adults Participated in Heritage (2018/19)</a:t>
            </a:r>
          </a:p>
        </c:rich>
      </c:tx>
      <c:overlay val="1"/>
    </c:title>
    <c:autoTitleDeleted val="0"/>
    <c:plotArea>
      <c:layout/>
      <c:lineChart>
        <c:grouping val="standard"/>
        <c:varyColors val="0"/>
        <c:ser>
          <c:idx val="0"/>
          <c:order val="0"/>
          <c:tx>
            <c:strRef>
              <c:f>Summary!$B$44</c:f>
              <c:strCache>
                <c:ptCount val="1"/>
                <c:pt idx="0">
                  <c:v>All adults (16 plus)</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Summary!$C$44:$P$44</c:f>
              <c:numCache>
                <c:formatCode>0.0%</c:formatCode>
                <c:ptCount val="14"/>
                <c:pt idx="0">
                  <c:v>0.69900000000000007</c:v>
                </c:pt>
                <c:pt idx="1">
                  <c:v>0.69299999999999995</c:v>
                </c:pt>
                <c:pt idx="2">
                  <c:v>0.71099999999999997</c:v>
                </c:pt>
                <c:pt idx="3">
                  <c:v>0.68500000000000005</c:v>
                </c:pt>
                <c:pt idx="4">
                  <c:v>0.70400000000000007</c:v>
                </c:pt>
                <c:pt idx="5">
                  <c:v>0.70700000000000007</c:v>
                </c:pt>
                <c:pt idx="6">
                  <c:v>0.74299999999999999</c:v>
                </c:pt>
                <c:pt idx="7">
                  <c:v>0.72699999999999998</c:v>
                </c:pt>
                <c:pt idx="8">
                  <c:v>0.72499999999999998</c:v>
                </c:pt>
                <c:pt idx="9">
                  <c:v>0.72599999999999998</c:v>
                </c:pt>
                <c:pt idx="10">
                  <c:v>0.73199999999999998</c:v>
                </c:pt>
                <c:pt idx="11">
                  <c:v>0.74199323761948599</c:v>
                </c:pt>
                <c:pt idx="12">
                  <c:v>0.72799999999999998</c:v>
                </c:pt>
                <c:pt idx="13">
                  <c:v>0.72399999999999998</c:v>
                </c:pt>
              </c:numCache>
            </c:numRef>
          </c:val>
          <c:smooth val="0"/>
          <c:extLst>
            <c:ext xmlns:c16="http://schemas.microsoft.com/office/drawing/2014/chart" uri="{C3380CC4-5D6E-409C-BE32-E72D297353CC}">
              <c16:uniqueId val="{00000000-0767-44A6-9EAC-2A8F825576B8}"/>
            </c:ext>
          </c:extLst>
        </c:ser>
        <c:ser>
          <c:idx val="1"/>
          <c:order val="1"/>
          <c:tx>
            <c:strRef>
              <c:f>Summary!$B$45</c:f>
              <c:strCache>
                <c:ptCount val="1"/>
                <c:pt idx="0">
                  <c:v>Adults in Lower Socio-Economic Groups</c:v>
                </c:pt>
              </c:strCache>
            </c:strRef>
          </c:tx>
          <c:spPr>
            <a:ln>
              <a:solidFill>
                <a:schemeClr val="accent1"/>
              </a:solidFill>
            </a:ln>
          </c:spPr>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Summary!$C$45:$P$45</c:f>
              <c:numCache>
                <c:formatCode>0.0%</c:formatCode>
                <c:ptCount val="14"/>
                <c:pt idx="0">
                  <c:v>0.57100000000000006</c:v>
                </c:pt>
                <c:pt idx="1">
                  <c:v>0.57299999999999995</c:v>
                </c:pt>
                <c:pt idx="2">
                  <c:v>0.59399999999999997</c:v>
                </c:pt>
                <c:pt idx="3">
                  <c:v>0.56700000000000006</c:v>
                </c:pt>
                <c:pt idx="4">
                  <c:v>0.57299999999999995</c:v>
                </c:pt>
                <c:pt idx="5">
                  <c:v>0.58499999999999996</c:v>
                </c:pt>
                <c:pt idx="6">
                  <c:v>0.63200000000000001</c:v>
                </c:pt>
                <c:pt idx="7">
                  <c:v>0.623</c:v>
                </c:pt>
                <c:pt idx="8">
                  <c:v>0.59399999999999997</c:v>
                </c:pt>
                <c:pt idx="9">
                  <c:v>0.63400000000000001</c:v>
                </c:pt>
                <c:pt idx="10">
                  <c:v>0.61</c:v>
                </c:pt>
                <c:pt idx="11">
                  <c:v>0.61699999999999999</c:v>
                </c:pt>
                <c:pt idx="12">
                  <c:v>0.61</c:v>
                </c:pt>
                <c:pt idx="13">
                  <c:v>0.61099999999999999</c:v>
                </c:pt>
              </c:numCache>
            </c:numRef>
          </c:val>
          <c:smooth val="0"/>
          <c:extLst>
            <c:ext xmlns:c16="http://schemas.microsoft.com/office/drawing/2014/chart" uri="{C3380CC4-5D6E-409C-BE32-E72D297353CC}">
              <c16:uniqueId val="{00000001-0767-44A6-9EAC-2A8F825576B8}"/>
            </c:ext>
          </c:extLst>
        </c:ser>
        <c:ser>
          <c:idx val="2"/>
          <c:order val="2"/>
          <c:tx>
            <c:strRef>
              <c:f>Summary!$B$46</c:f>
              <c:strCache>
                <c:ptCount val="1"/>
                <c:pt idx="0">
                  <c:v>Black and Ethnic Minorities Adults</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Summary!$C$46:$P$46</c:f>
              <c:numCache>
                <c:formatCode>0.0%</c:formatCode>
                <c:ptCount val="14"/>
                <c:pt idx="0">
                  <c:v>0.50700000000000001</c:v>
                </c:pt>
                <c:pt idx="1">
                  <c:v>0.48299999999999998</c:v>
                </c:pt>
                <c:pt idx="2">
                  <c:v>0.54100000000000004</c:v>
                </c:pt>
                <c:pt idx="3">
                  <c:v>0.502</c:v>
                </c:pt>
                <c:pt idx="4">
                  <c:v>0.505</c:v>
                </c:pt>
                <c:pt idx="5">
                  <c:v>0.54299999999999993</c:v>
                </c:pt>
                <c:pt idx="6">
                  <c:v>0.61399999999999999</c:v>
                </c:pt>
                <c:pt idx="7">
                  <c:v>0.57200000000000006</c:v>
                </c:pt>
                <c:pt idx="8">
                  <c:v>0.59799999999999998</c:v>
                </c:pt>
                <c:pt idx="9">
                  <c:v>0.56299999999999994</c:v>
                </c:pt>
                <c:pt idx="10">
                  <c:v>0.57299999999999995</c:v>
                </c:pt>
                <c:pt idx="11">
                  <c:v>0.58099999999999996</c:v>
                </c:pt>
                <c:pt idx="12">
                  <c:v>0.54200000000000004</c:v>
                </c:pt>
                <c:pt idx="13">
                  <c:v>0.55200000000000005</c:v>
                </c:pt>
              </c:numCache>
            </c:numRef>
          </c:val>
          <c:smooth val="0"/>
          <c:extLst>
            <c:ext xmlns:c16="http://schemas.microsoft.com/office/drawing/2014/chart" uri="{C3380CC4-5D6E-409C-BE32-E72D297353CC}">
              <c16:uniqueId val="{00000002-0767-44A6-9EAC-2A8F825576B8}"/>
            </c:ext>
          </c:extLst>
        </c:ser>
        <c:ser>
          <c:idx val="3"/>
          <c:order val="3"/>
          <c:tx>
            <c:strRef>
              <c:f>Summary!$B$47</c:f>
              <c:strCache>
                <c:ptCount val="1"/>
                <c:pt idx="0">
                  <c:v>People with limiting illness or disabilities</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Summary!$C$47:$P$47</c:f>
              <c:numCache>
                <c:formatCode>0.0%</c:formatCode>
                <c:ptCount val="14"/>
                <c:pt idx="0">
                  <c:v>0.63900000000000001</c:v>
                </c:pt>
                <c:pt idx="1">
                  <c:v>0.64400000000000002</c:v>
                </c:pt>
                <c:pt idx="2">
                  <c:v>0.65400000000000003</c:v>
                </c:pt>
                <c:pt idx="3">
                  <c:v>0.61899999999999999</c:v>
                </c:pt>
                <c:pt idx="4">
                  <c:v>0.622</c:v>
                </c:pt>
                <c:pt idx="5">
                  <c:v>0.65599999999999992</c:v>
                </c:pt>
                <c:pt idx="6">
                  <c:v>0.67</c:v>
                </c:pt>
                <c:pt idx="7">
                  <c:v>0.69400000000000006</c:v>
                </c:pt>
                <c:pt idx="8">
                  <c:v>0.67</c:v>
                </c:pt>
                <c:pt idx="9">
                  <c:v>0.67700000000000005</c:v>
                </c:pt>
                <c:pt idx="10">
                  <c:v>0.68</c:v>
                </c:pt>
                <c:pt idx="11">
                  <c:v>0.7</c:v>
                </c:pt>
                <c:pt idx="12">
                  <c:v>0.68500000000000005</c:v>
                </c:pt>
                <c:pt idx="13">
                  <c:v>0.71599999999999997</c:v>
                </c:pt>
              </c:numCache>
            </c:numRef>
          </c:val>
          <c:smooth val="0"/>
          <c:extLst>
            <c:ext xmlns:c16="http://schemas.microsoft.com/office/drawing/2014/chart" uri="{C3380CC4-5D6E-409C-BE32-E72D297353CC}">
              <c16:uniqueId val="{00000003-0767-44A6-9EAC-2A8F825576B8}"/>
            </c:ext>
          </c:extLst>
        </c:ser>
        <c:ser>
          <c:idx val="4"/>
          <c:order val="4"/>
          <c:tx>
            <c:strRef>
              <c:f>Summary!$B$49</c:f>
              <c:strCache>
                <c:ptCount val="1"/>
                <c:pt idx="0">
                  <c:v>11-15 year olds </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Summary!$C$49:$P$49</c:f>
              <c:numCache>
                <c:formatCode>0.0%</c:formatCode>
                <c:ptCount val="14"/>
                <c:pt idx="1">
                  <c:v>0.72</c:v>
                </c:pt>
                <c:pt idx="2">
                  <c:v>0.73199999999999998</c:v>
                </c:pt>
                <c:pt idx="3">
                  <c:v>0.65099999999999991</c:v>
                </c:pt>
                <c:pt idx="4">
                  <c:v>0.71</c:v>
                </c:pt>
                <c:pt idx="5">
                  <c:v>0.69299999999999995</c:v>
                </c:pt>
                <c:pt idx="6">
                  <c:v>0.72799999999999998</c:v>
                </c:pt>
                <c:pt idx="7">
                  <c:v>0.71900000000000008</c:v>
                </c:pt>
                <c:pt idx="8">
                  <c:v>0.66900000000000004</c:v>
                </c:pt>
                <c:pt idx="9">
                  <c:v>0.69200000000000006</c:v>
                </c:pt>
                <c:pt idx="10">
                  <c:v>0.69499999999999995</c:v>
                </c:pt>
                <c:pt idx="11">
                  <c:v>0.70399999999999996</c:v>
                </c:pt>
                <c:pt idx="12">
                  <c:v>0.68200000000000005</c:v>
                </c:pt>
                <c:pt idx="13">
                  <c:v>0.67200000000000004</c:v>
                </c:pt>
              </c:numCache>
            </c:numRef>
          </c:val>
          <c:smooth val="0"/>
          <c:extLst>
            <c:ext xmlns:c16="http://schemas.microsoft.com/office/drawing/2014/chart" uri="{C3380CC4-5D6E-409C-BE32-E72D297353CC}">
              <c16:uniqueId val="{00000004-0767-44A6-9EAC-2A8F825576B8}"/>
            </c:ext>
          </c:extLst>
        </c:ser>
        <c:ser>
          <c:idx val="5"/>
          <c:order val="5"/>
          <c:tx>
            <c:strRef>
              <c:f>Summary!$B$50</c:f>
              <c:strCache>
                <c:ptCount val="1"/>
                <c:pt idx="0">
                  <c:v>5-15 year olds</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Summary!$C$50:$P$50</c:f>
              <c:numCache>
                <c:formatCode>0.0%</c:formatCode>
                <c:ptCount val="14"/>
                <c:pt idx="3">
                  <c:v>0.69099999999999995</c:v>
                </c:pt>
                <c:pt idx="4">
                  <c:v>0.75599999999999989</c:v>
                </c:pt>
                <c:pt idx="5">
                  <c:v>0.71599999999999997</c:v>
                </c:pt>
                <c:pt idx="6">
                  <c:v>0.72299999999999998</c:v>
                </c:pt>
                <c:pt idx="7">
                  <c:v>0.72499999999999998</c:v>
                </c:pt>
                <c:pt idx="8">
                  <c:v>0.68500000000000005</c:v>
                </c:pt>
                <c:pt idx="9">
                  <c:v>0.68900000000000006</c:v>
                </c:pt>
                <c:pt idx="10">
                  <c:v>0.70099999999999996</c:v>
                </c:pt>
                <c:pt idx="11">
                  <c:v>0.68200000000000005</c:v>
                </c:pt>
                <c:pt idx="12">
                  <c:v>0.67600000000000005</c:v>
                </c:pt>
                <c:pt idx="13">
                  <c:v>0.69199999999999995</c:v>
                </c:pt>
              </c:numCache>
            </c:numRef>
          </c:val>
          <c:smooth val="0"/>
          <c:extLst>
            <c:ext xmlns:c16="http://schemas.microsoft.com/office/drawing/2014/chart" uri="{C3380CC4-5D6E-409C-BE32-E72D297353CC}">
              <c16:uniqueId val="{00000005-0767-44A6-9EAC-2A8F825576B8}"/>
            </c:ext>
          </c:extLst>
        </c:ser>
        <c:ser>
          <c:idx val="6"/>
          <c:order val="6"/>
          <c:tx>
            <c:strRef>
              <c:f>Summary!$B$51</c:f>
              <c:strCache>
                <c:ptCount val="1"/>
                <c:pt idx="0">
                  <c:v>5-10 year olds </c:v>
                </c:pt>
              </c:strCache>
            </c:strRef>
          </c:tx>
          <c:marker>
            <c:symbol val="none"/>
          </c:marker>
          <c:cat>
            <c:strRef>
              <c:f>Summary!$C$43:$P$43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Summary!$C$51:$P$51</c:f>
              <c:numCache>
                <c:formatCode>0.0%</c:formatCode>
                <c:ptCount val="14"/>
                <c:pt idx="3">
                  <c:v>0.71400000000000008</c:v>
                </c:pt>
                <c:pt idx="4">
                  <c:v>0.79400000000000004</c:v>
                </c:pt>
                <c:pt idx="5">
                  <c:v>0.72599999999999998</c:v>
                </c:pt>
                <c:pt idx="6">
                  <c:v>0.71900000000000008</c:v>
                </c:pt>
                <c:pt idx="7">
                  <c:v>0.72900000000000009</c:v>
                </c:pt>
                <c:pt idx="8">
                  <c:v>0.69799999999999995</c:v>
                </c:pt>
                <c:pt idx="9">
                  <c:v>0.68700000000000006</c:v>
                </c:pt>
                <c:pt idx="10">
                  <c:v>0.70599999999999996</c:v>
                </c:pt>
                <c:pt idx="11">
                  <c:v>0.66600000000000004</c:v>
                </c:pt>
                <c:pt idx="12">
                  <c:v>0.67100000000000004</c:v>
                </c:pt>
                <c:pt idx="13">
                  <c:v>0.70499999999999996</c:v>
                </c:pt>
              </c:numCache>
            </c:numRef>
          </c:val>
          <c:smooth val="0"/>
          <c:extLst>
            <c:ext xmlns:c16="http://schemas.microsoft.com/office/drawing/2014/chart" uri="{C3380CC4-5D6E-409C-BE32-E72D297353CC}">
              <c16:uniqueId val="{00000006-0767-44A6-9EAC-2A8F825576B8}"/>
            </c:ext>
          </c:extLst>
        </c:ser>
        <c:dLbls>
          <c:showLegendKey val="0"/>
          <c:showVal val="0"/>
          <c:showCatName val="0"/>
          <c:showSerName val="0"/>
          <c:showPercent val="0"/>
          <c:showBubbleSize val="0"/>
        </c:dLbls>
        <c:smooth val="0"/>
        <c:axId val="55747712"/>
        <c:axId val="55749632"/>
      </c:lineChart>
      <c:catAx>
        <c:axId val="55747712"/>
        <c:scaling>
          <c:orientation val="minMax"/>
        </c:scaling>
        <c:delete val="0"/>
        <c:axPos val="b"/>
        <c:numFmt formatCode="General" sourceLinked="0"/>
        <c:majorTickMark val="none"/>
        <c:minorTickMark val="none"/>
        <c:tickLblPos val="nextTo"/>
        <c:crossAx val="55749632"/>
        <c:crosses val="autoZero"/>
        <c:auto val="1"/>
        <c:lblAlgn val="ctr"/>
        <c:lblOffset val="100"/>
        <c:noMultiLvlLbl val="0"/>
      </c:catAx>
      <c:valAx>
        <c:axId val="55749632"/>
        <c:scaling>
          <c:orientation val="minMax"/>
          <c:min val="0.4"/>
        </c:scaling>
        <c:delete val="0"/>
        <c:axPos val="l"/>
        <c:numFmt formatCode="0%" sourceLinked="0"/>
        <c:majorTickMark val="none"/>
        <c:minorTickMark val="none"/>
        <c:tickLblPos val="nextTo"/>
        <c:crossAx val="55747712"/>
        <c:crosses val="autoZero"/>
        <c:crossBetween val="between"/>
      </c:valAx>
    </c:plotArea>
    <c:legend>
      <c:legendPos val="b"/>
      <c:overlay val="0"/>
    </c:legend>
    <c:plotVisOnly val="1"/>
    <c:dispBlanksAs val="gap"/>
    <c:showDLblsOverMax val="0"/>
  </c:chart>
  <c:spPr>
    <a:solidFill>
      <a:schemeClr val="bg1"/>
    </a:solidFill>
    <a:ln>
      <a:noFill/>
    </a:ln>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3.1 million visits</a:t>
            </a:r>
            <a:r>
              <a:rPr lang="en-GB" baseline="0"/>
              <a:t> to Heritage Open Days (2018)</a:t>
            </a:r>
            <a:endParaRPr lang="en-GB"/>
          </a:p>
        </c:rich>
      </c:tx>
      <c:overlay val="0"/>
      <c:spPr>
        <a:noFill/>
      </c:spPr>
    </c:title>
    <c:autoTitleDeleted val="0"/>
    <c:plotArea>
      <c:layout/>
      <c:areaChart>
        <c:grouping val="standard"/>
        <c:varyColors val="0"/>
        <c:ser>
          <c:idx val="0"/>
          <c:order val="0"/>
          <c:tx>
            <c:strRef>
              <c:f>Summary!$D$59</c:f>
              <c:strCache>
                <c:ptCount val="1"/>
                <c:pt idx="0">
                  <c:v>Number of HOD Visits</c:v>
                </c:pt>
              </c:strCache>
            </c:strRef>
          </c:tx>
          <c:val>
            <c:numRef>
              <c:f>Summary!$D$60:$D$84</c:f>
              <c:numCache>
                <c:formatCode>#,##0</c:formatCode>
                <c:ptCount val="25"/>
                <c:pt idx="0">
                  <c:v>150000</c:v>
                </c:pt>
                <c:pt idx="1">
                  <c:v>375000</c:v>
                </c:pt>
                <c:pt idx="2">
                  <c:v>512000</c:v>
                </c:pt>
                <c:pt idx="3">
                  <c:v>457000</c:v>
                </c:pt>
                <c:pt idx="4">
                  <c:v>600000</c:v>
                </c:pt>
                <c:pt idx="5">
                  <c:v>712000</c:v>
                </c:pt>
                <c:pt idx="6">
                  <c:v>800000</c:v>
                </c:pt>
                <c:pt idx="7">
                  <c:v>650000</c:v>
                </c:pt>
                <c:pt idx="8">
                  <c:v>650000</c:v>
                </c:pt>
                <c:pt idx="9">
                  <c:v>800000</c:v>
                </c:pt>
                <c:pt idx="10">
                  <c:v>800000</c:v>
                </c:pt>
                <c:pt idx="11">
                  <c:v>850000</c:v>
                </c:pt>
                <c:pt idx="12">
                  <c:v>1000000</c:v>
                </c:pt>
                <c:pt idx="13">
                  <c:v>900000</c:v>
                </c:pt>
                <c:pt idx="14">
                  <c:v>950000</c:v>
                </c:pt>
                <c:pt idx="15">
                  <c:v>1062000</c:v>
                </c:pt>
                <c:pt idx="16">
                  <c:v>1172000</c:v>
                </c:pt>
                <c:pt idx="17">
                  <c:v>1700000</c:v>
                </c:pt>
                <c:pt idx="18">
                  <c:v>2000000</c:v>
                </c:pt>
                <c:pt idx="19">
                  <c:v>2100000</c:v>
                </c:pt>
                <c:pt idx="20">
                  <c:v>3000000</c:v>
                </c:pt>
                <c:pt idx="21">
                  <c:v>3400000</c:v>
                </c:pt>
                <c:pt idx="22">
                  <c:v>3000000</c:v>
                </c:pt>
                <c:pt idx="23">
                  <c:v>2520000</c:v>
                </c:pt>
                <c:pt idx="24">
                  <c:v>3100000</c:v>
                </c:pt>
              </c:numCache>
            </c:numRef>
          </c:val>
          <c:extLst>
            <c:ext xmlns:c16="http://schemas.microsoft.com/office/drawing/2014/chart" uri="{C3380CC4-5D6E-409C-BE32-E72D297353CC}">
              <c16:uniqueId val="{00000000-2D81-4478-8805-C66F09955A10}"/>
            </c:ext>
          </c:extLst>
        </c:ser>
        <c:ser>
          <c:idx val="1"/>
          <c:order val="1"/>
          <c:tx>
            <c:strRef>
              <c:f>Summary!$E$59</c:f>
              <c:strCache>
                <c:ptCount val="1"/>
                <c:pt idx="0">
                  <c:v>No. of visits per HOD event</c:v>
                </c:pt>
              </c:strCache>
            </c:strRef>
          </c:tx>
          <c:spPr>
            <a:ln w="25400">
              <a:noFill/>
            </a:ln>
          </c:spPr>
          <c:val>
            <c:numRef>
              <c:f>Summary!$E$60:$E$83</c:f>
              <c:numCache>
                <c:formatCode>#,##0</c:formatCode>
                <c:ptCount val="24"/>
                <c:pt idx="0">
                  <c:v>213.98002853067047</c:v>
                </c:pt>
                <c:pt idx="1">
                  <c:v>312.5</c:v>
                </c:pt>
                <c:pt idx="2">
                  <c:v>364.15362731152203</c:v>
                </c:pt>
                <c:pt idx="3">
                  <c:v>286.3408521303258</c:v>
                </c:pt>
                <c:pt idx="4">
                  <c:v>354.40047253396335</c:v>
                </c:pt>
                <c:pt idx="5">
                  <c:v>365.87872559095581</c:v>
                </c:pt>
                <c:pt idx="6">
                  <c:v>322.84100080710249</c:v>
                </c:pt>
                <c:pt idx="7">
                  <c:v>304.73511486169713</c:v>
                </c:pt>
                <c:pt idx="8">
                  <c:v>298.57602204869085</c:v>
                </c:pt>
                <c:pt idx="9">
                  <c:v>318.47133757961785</c:v>
                </c:pt>
                <c:pt idx="10">
                  <c:v>285.71428571428572</c:v>
                </c:pt>
                <c:pt idx="11">
                  <c:v>284.75711892797318</c:v>
                </c:pt>
                <c:pt idx="12">
                  <c:v>284.7380410022779</c:v>
                </c:pt>
                <c:pt idx="13">
                  <c:v>255.24673851389676</c:v>
                </c:pt>
                <c:pt idx="14">
                  <c:v>255.58245897228949</c:v>
                </c:pt>
                <c:pt idx="15">
                  <c:v>259.02439024390242</c:v>
                </c:pt>
                <c:pt idx="16">
                  <c:v>262.60362984539546</c:v>
                </c:pt>
                <c:pt idx="17">
                  <c:v>384.52838724270526</c:v>
                </c:pt>
                <c:pt idx="18">
                  <c:v>430.29259896729775</c:v>
                </c:pt>
                <c:pt idx="19">
                  <c:v>462.55506607929516</c:v>
                </c:pt>
                <c:pt idx="20">
                  <c:v>640.3415154749199</c:v>
                </c:pt>
                <c:pt idx="21" formatCode="0">
                  <c:v>700.30895983522146</c:v>
                </c:pt>
                <c:pt idx="22" formatCode="0">
                  <c:v>567</c:v>
                </c:pt>
                <c:pt idx="23" formatCode="0">
                  <c:v>450.96635647816748</c:v>
                </c:pt>
              </c:numCache>
            </c:numRef>
          </c:val>
          <c:extLst>
            <c:ext xmlns:c16="http://schemas.microsoft.com/office/drawing/2014/chart" uri="{C3380CC4-5D6E-409C-BE32-E72D297353CC}">
              <c16:uniqueId val="{00000001-2D81-4478-8805-C66F09955A10}"/>
            </c:ext>
          </c:extLst>
        </c:ser>
        <c:dLbls>
          <c:showLegendKey val="0"/>
          <c:showVal val="0"/>
          <c:showCatName val="0"/>
          <c:showSerName val="0"/>
          <c:showPercent val="0"/>
          <c:showBubbleSize val="0"/>
        </c:dLbls>
        <c:axId val="59247616"/>
        <c:axId val="59286656"/>
      </c:areaChart>
      <c:catAx>
        <c:axId val="59247616"/>
        <c:scaling>
          <c:orientation val="minMax"/>
        </c:scaling>
        <c:delete val="1"/>
        <c:axPos val="b"/>
        <c:majorTickMark val="out"/>
        <c:minorTickMark val="none"/>
        <c:tickLblPos val="nextTo"/>
        <c:crossAx val="59286656"/>
        <c:crosses val="autoZero"/>
        <c:auto val="1"/>
        <c:lblAlgn val="ctr"/>
        <c:lblOffset val="100"/>
        <c:noMultiLvlLbl val="0"/>
      </c:catAx>
      <c:valAx>
        <c:axId val="59286656"/>
        <c:scaling>
          <c:orientation val="minMax"/>
        </c:scaling>
        <c:delete val="0"/>
        <c:axPos val="l"/>
        <c:majorGridlines/>
        <c:numFmt formatCode="#,##0" sourceLinked="1"/>
        <c:majorTickMark val="out"/>
        <c:minorTickMark val="none"/>
        <c:tickLblPos val="nextTo"/>
        <c:txPr>
          <a:bodyPr/>
          <a:lstStyle/>
          <a:p>
            <a:pPr>
              <a:defRPr sz="1200"/>
            </a:pPr>
            <a:endParaRPr lang="en-US"/>
          </a:p>
        </c:txPr>
        <c:crossAx val="59247616"/>
        <c:crosses val="autoZero"/>
        <c:crossBetween val="midCat"/>
      </c:valAx>
    </c:plotArea>
    <c:plotVisOnly val="1"/>
    <c:dispBlanksAs val="zero"/>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5,588 events held at Heritage Open</a:t>
            </a:r>
            <a:r>
              <a:rPr lang="en-GB" baseline="0"/>
              <a:t> Days (2018)</a:t>
            </a:r>
            <a:endParaRPr lang="en-GB"/>
          </a:p>
        </c:rich>
      </c:tx>
      <c:overlay val="0"/>
      <c:spPr>
        <a:noFill/>
      </c:spPr>
    </c:title>
    <c:autoTitleDeleted val="0"/>
    <c:plotArea>
      <c:layout/>
      <c:areaChart>
        <c:grouping val="standard"/>
        <c:varyColors val="0"/>
        <c:ser>
          <c:idx val="0"/>
          <c:order val="0"/>
          <c:tx>
            <c:strRef>
              <c:f>Summary!$C$59</c:f>
              <c:strCache>
                <c:ptCount val="1"/>
                <c:pt idx="0">
                  <c:v>Number of HODs events </c:v>
                </c:pt>
              </c:strCache>
            </c:strRef>
          </c:tx>
          <c:val>
            <c:numRef>
              <c:f>Summary!$C$60:$C$84</c:f>
              <c:numCache>
                <c:formatCode>#,##0</c:formatCode>
                <c:ptCount val="25"/>
                <c:pt idx="0">
                  <c:v>701</c:v>
                </c:pt>
                <c:pt idx="1">
                  <c:v>1200</c:v>
                </c:pt>
                <c:pt idx="2">
                  <c:v>1406</c:v>
                </c:pt>
                <c:pt idx="3">
                  <c:v>1596</c:v>
                </c:pt>
                <c:pt idx="4">
                  <c:v>1693</c:v>
                </c:pt>
                <c:pt idx="5">
                  <c:v>1946</c:v>
                </c:pt>
                <c:pt idx="6">
                  <c:v>2478</c:v>
                </c:pt>
                <c:pt idx="7">
                  <c:v>2133</c:v>
                </c:pt>
                <c:pt idx="8">
                  <c:v>2177</c:v>
                </c:pt>
                <c:pt idx="9">
                  <c:v>2512</c:v>
                </c:pt>
                <c:pt idx="10">
                  <c:v>2800</c:v>
                </c:pt>
                <c:pt idx="11">
                  <c:v>2985</c:v>
                </c:pt>
                <c:pt idx="12">
                  <c:v>3512</c:v>
                </c:pt>
                <c:pt idx="13">
                  <c:v>3526</c:v>
                </c:pt>
                <c:pt idx="14">
                  <c:v>3717</c:v>
                </c:pt>
                <c:pt idx="15">
                  <c:v>4100</c:v>
                </c:pt>
                <c:pt idx="16">
                  <c:v>4463</c:v>
                </c:pt>
                <c:pt idx="17">
                  <c:v>4421</c:v>
                </c:pt>
                <c:pt idx="18">
                  <c:v>4648</c:v>
                </c:pt>
                <c:pt idx="19">
                  <c:v>4540</c:v>
                </c:pt>
                <c:pt idx="20">
                  <c:v>4685</c:v>
                </c:pt>
                <c:pt idx="21">
                  <c:v>4855</c:v>
                </c:pt>
                <c:pt idx="22">
                  <c:v>5293</c:v>
                </c:pt>
                <c:pt idx="23">
                  <c:v>5588</c:v>
                </c:pt>
                <c:pt idx="24">
                  <c:v>5517</c:v>
                </c:pt>
              </c:numCache>
            </c:numRef>
          </c:val>
          <c:extLst>
            <c:ext xmlns:c16="http://schemas.microsoft.com/office/drawing/2014/chart" uri="{C3380CC4-5D6E-409C-BE32-E72D297353CC}">
              <c16:uniqueId val="{00000000-9BDA-440E-9E42-1E898888CE11}"/>
            </c:ext>
          </c:extLst>
        </c:ser>
        <c:dLbls>
          <c:showLegendKey val="0"/>
          <c:showVal val="0"/>
          <c:showCatName val="0"/>
          <c:showSerName val="0"/>
          <c:showPercent val="0"/>
          <c:showBubbleSize val="0"/>
        </c:dLbls>
        <c:axId val="61269120"/>
        <c:axId val="61456768"/>
      </c:areaChart>
      <c:catAx>
        <c:axId val="61269120"/>
        <c:scaling>
          <c:orientation val="minMax"/>
        </c:scaling>
        <c:delete val="1"/>
        <c:axPos val="b"/>
        <c:majorTickMark val="out"/>
        <c:minorTickMark val="none"/>
        <c:tickLblPos val="nextTo"/>
        <c:crossAx val="61456768"/>
        <c:crosses val="autoZero"/>
        <c:auto val="1"/>
        <c:lblAlgn val="ctr"/>
        <c:lblOffset val="100"/>
        <c:noMultiLvlLbl val="0"/>
      </c:catAx>
      <c:valAx>
        <c:axId val="61456768"/>
        <c:scaling>
          <c:orientation val="minMax"/>
        </c:scaling>
        <c:delete val="0"/>
        <c:axPos val="l"/>
        <c:majorGridlines/>
        <c:numFmt formatCode="#,##0" sourceLinked="1"/>
        <c:majorTickMark val="out"/>
        <c:minorTickMark val="none"/>
        <c:tickLblPos val="nextTo"/>
        <c:txPr>
          <a:bodyPr/>
          <a:lstStyle/>
          <a:p>
            <a:pPr>
              <a:defRPr sz="1200"/>
            </a:pPr>
            <a:endParaRPr lang="en-US"/>
          </a:p>
        </c:txPr>
        <c:crossAx val="61269120"/>
        <c:crosses val="autoZero"/>
        <c:crossBetween val="midCat"/>
      </c:valAx>
    </c:plotArea>
    <c:plotVisOnly val="1"/>
    <c:dispBlanksAs val="zero"/>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a:t>
            </a:r>
          </a:p>
          <a:p>
            <a:pPr>
              <a:defRPr/>
            </a:pPr>
            <a:r>
              <a:rPr lang="en-GB"/>
              <a:t> (2007/08 - 2018/19)</a:t>
            </a:r>
          </a:p>
        </c:rich>
      </c:tx>
      <c:layout>
        <c:manualLayout>
          <c:xMode val="edge"/>
          <c:yMode val="edge"/>
          <c:x val="0.31426479680092773"/>
          <c:y val="5.7557860654129801E-2"/>
        </c:manualLayout>
      </c:layout>
      <c:overlay val="1"/>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Summary!$B$102:$B$104</c:f>
              <c:strCache>
                <c:ptCount val="3"/>
                <c:pt idx="0">
                  <c:v>English Heritage  (incl. corporate)</c:v>
                </c:pt>
                <c:pt idx="1">
                  <c:v>National Trust </c:v>
                </c:pt>
                <c:pt idx="2">
                  <c:v>Historic Houses Association (HHA) </c:v>
                </c:pt>
              </c:strCache>
            </c:strRef>
          </c:cat>
          <c:val>
            <c:numRef>
              <c:f>Summary!$C$102:$C$104</c:f>
              <c:numCache>
                <c:formatCode>0%</c:formatCode>
                <c:ptCount val="3"/>
                <c:pt idx="0">
                  <c:v>0.47598719316969051</c:v>
                </c:pt>
                <c:pt idx="1">
                  <c:v>0.57556994089501834</c:v>
                </c:pt>
                <c:pt idx="2">
                  <c:v>1.1847315778730354</c:v>
                </c:pt>
              </c:numCache>
            </c:numRef>
          </c:val>
          <c:extLst>
            <c:ext xmlns:c16="http://schemas.microsoft.com/office/drawing/2014/chart" uri="{C3380CC4-5D6E-409C-BE32-E72D297353CC}">
              <c16:uniqueId val="{00000000-40AE-40C8-B944-CC395FD6368D}"/>
            </c:ext>
          </c:extLst>
        </c:ser>
        <c:dLbls>
          <c:showLegendKey val="0"/>
          <c:showVal val="0"/>
          <c:showCatName val="0"/>
          <c:showSerName val="0"/>
          <c:showPercent val="0"/>
          <c:showBubbleSize val="0"/>
        </c:dLbls>
        <c:gapWidth val="150"/>
        <c:axId val="43958656"/>
        <c:axId val="43960192"/>
      </c:barChart>
      <c:catAx>
        <c:axId val="43958656"/>
        <c:scaling>
          <c:orientation val="minMax"/>
        </c:scaling>
        <c:delete val="0"/>
        <c:axPos val="b"/>
        <c:numFmt formatCode="General" sourceLinked="0"/>
        <c:majorTickMark val="out"/>
        <c:minorTickMark val="none"/>
        <c:tickLblPos val="nextTo"/>
        <c:txPr>
          <a:bodyPr/>
          <a:lstStyle/>
          <a:p>
            <a:pPr>
              <a:defRPr sz="1400"/>
            </a:pPr>
            <a:endParaRPr lang="en-US"/>
          </a:p>
        </c:txPr>
        <c:crossAx val="43960192"/>
        <c:crosses val="autoZero"/>
        <c:auto val="1"/>
        <c:lblAlgn val="ctr"/>
        <c:lblOffset val="100"/>
        <c:noMultiLvlLbl val="0"/>
      </c:catAx>
      <c:valAx>
        <c:axId val="43960192"/>
        <c:scaling>
          <c:orientation val="minMax"/>
        </c:scaling>
        <c:delete val="0"/>
        <c:axPos val="l"/>
        <c:numFmt formatCode="0%" sourceLinked="1"/>
        <c:majorTickMark val="out"/>
        <c:minorTickMark val="none"/>
        <c:tickLblPos val="nextTo"/>
        <c:crossAx val="439586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 (2007/08 - 2018/19)</a:t>
            </a:r>
          </a:p>
        </c:rich>
      </c:tx>
      <c:overlay val="0"/>
    </c:title>
    <c:autoTitleDeleted val="0"/>
    <c:plotArea>
      <c:layout/>
      <c:lineChart>
        <c:grouping val="standard"/>
        <c:varyColors val="0"/>
        <c:ser>
          <c:idx val="0"/>
          <c:order val="0"/>
          <c:tx>
            <c:strRef>
              <c:f>Summary!$B$95</c:f>
              <c:strCache>
                <c:ptCount val="1"/>
                <c:pt idx="0">
                  <c:v>English Heritage (excl. corporate)</c:v>
                </c:pt>
              </c:strCache>
            </c:strRef>
          </c:tx>
          <c:marker>
            <c:symbol val="none"/>
          </c:marker>
          <c:dLbls>
            <c:dLbl>
              <c:idx val="8"/>
              <c:layout>
                <c:manualLayout>
                  <c:x val="0.13787879610348341"/>
                  <c:y val="-5.9165430662797926E-2"/>
                </c:manualLayout>
              </c:layout>
              <c:tx>
                <c:rich>
                  <a:bodyPr/>
                  <a:lstStyle/>
                  <a:p>
                    <a:r>
                      <a:rPr lang="en-US"/>
                      <a:t>171%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20-4635-BB86-4E285A5B088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Summary!$C$94:$N$94</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Summary!$C$95:$N$95</c:f>
              <c:numCache>
                <c:formatCode>0%</c:formatCode>
                <c:ptCount val="12"/>
                <c:pt idx="0">
                  <c:v>1</c:v>
                </c:pt>
                <c:pt idx="1">
                  <c:v>1.0330827067669173</c:v>
                </c:pt>
                <c:pt idx="2">
                  <c:v>1.0812030075187971</c:v>
                </c:pt>
                <c:pt idx="3">
                  <c:v>1.1398496240601503</c:v>
                </c:pt>
                <c:pt idx="4">
                  <c:v>1.2180451127819549</c:v>
                </c:pt>
                <c:pt idx="5">
                  <c:v>1.2496240601503759</c:v>
                </c:pt>
                <c:pt idx="6">
                  <c:v>1.3323308270676693</c:v>
                </c:pt>
                <c:pt idx="7">
                  <c:v>1.3413533834586466</c:v>
                </c:pt>
                <c:pt idx="8">
                  <c:v>1.48</c:v>
                </c:pt>
                <c:pt idx="9">
                  <c:v>1.5822416302765647</c:v>
                </c:pt>
                <c:pt idx="10">
                  <c:v>1.7112781954887217</c:v>
                </c:pt>
                <c:pt idx="11">
                  <c:v>1.6579330422125182</c:v>
                </c:pt>
              </c:numCache>
            </c:numRef>
          </c:val>
          <c:smooth val="0"/>
          <c:extLst>
            <c:ext xmlns:c16="http://schemas.microsoft.com/office/drawing/2014/chart" uri="{C3380CC4-5D6E-409C-BE32-E72D297353CC}">
              <c16:uniqueId val="{00000001-5120-4635-BB86-4E285A5B0888}"/>
            </c:ext>
          </c:extLst>
        </c:ser>
        <c:ser>
          <c:idx val="1"/>
          <c:order val="1"/>
          <c:tx>
            <c:strRef>
              <c:f>Summary!$B$96</c:f>
              <c:strCache>
                <c:ptCount val="1"/>
                <c:pt idx="0">
                  <c:v>English Heritage  (incl. corporate)</c:v>
                </c:pt>
              </c:strCache>
            </c:strRef>
          </c:tx>
          <c:marker>
            <c:symbol val="none"/>
          </c:marker>
          <c:dLbls>
            <c:dLbl>
              <c:idx val="8"/>
              <c:layout>
                <c:manualLayout>
                  <c:x val="0.13257576548411867"/>
                  <c:y val="-0.15577518885232594"/>
                </c:manualLayout>
              </c:layout>
              <c:tx>
                <c:rich>
                  <a:bodyPr/>
                  <a:lstStyle/>
                  <a:p>
                    <a:r>
                      <a:rPr lang="en-US"/>
                      <a:t>184%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20-4635-BB86-4E285A5B088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Summary!$C$94:$N$94</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Summary!$C$96:$N$96</c:f>
              <c:numCache>
                <c:formatCode>0%</c:formatCode>
                <c:ptCount val="12"/>
                <c:pt idx="0">
                  <c:v>1</c:v>
                </c:pt>
                <c:pt idx="1">
                  <c:v>1.0384204909284951</c:v>
                </c:pt>
                <c:pt idx="2">
                  <c:v>1.0544290288153682</c:v>
                </c:pt>
                <c:pt idx="3">
                  <c:v>1.0949839914621131</c:v>
                </c:pt>
                <c:pt idx="4">
                  <c:v>1.127001067235859</c:v>
                </c:pt>
                <c:pt idx="5">
                  <c:v>1.2379935965848452</c:v>
                </c:pt>
                <c:pt idx="6">
                  <c:v>1.4087513340448239</c:v>
                </c:pt>
                <c:pt idx="7">
                  <c:v>1.4300960512273213</c:v>
                </c:pt>
                <c:pt idx="8">
                  <c:v>1.61</c:v>
                </c:pt>
                <c:pt idx="9">
                  <c:v>1.6947584789311407</c:v>
                </c:pt>
                <c:pt idx="10">
                  <c:v>1.8409818569903948</c:v>
                </c:pt>
                <c:pt idx="11">
                  <c:v>1.4213771839671121</c:v>
                </c:pt>
              </c:numCache>
            </c:numRef>
          </c:val>
          <c:smooth val="0"/>
          <c:extLst>
            <c:ext xmlns:c16="http://schemas.microsoft.com/office/drawing/2014/chart" uri="{C3380CC4-5D6E-409C-BE32-E72D297353CC}">
              <c16:uniqueId val="{00000003-5120-4635-BB86-4E285A5B0888}"/>
            </c:ext>
          </c:extLst>
        </c:ser>
        <c:ser>
          <c:idx val="2"/>
          <c:order val="2"/>
          <c:tx>
            <c:strRef>
              <c:f>Summary!$B$97</c:f>
              <c:strCache>
                <c:ptCount val="1"/>
                <c:pt idx="0">
                  <c:v>National Trust </c:v>
                </c:pt>
              </c:strCache>
            </c:strRef>
          </c:tx>
          <c:marker>
            <c:symbol val="none"/>
          </c:marker>
          <c:dLbls>
            <c:dLbl>
              <c:idx val="8"/>
              <c:layout>
                <c:manualLayout>
                  <c:x val="8.1313136163592786E-2"/>
                  <c:y val="-9.7320317080815608E-2"/>
                </c:manualLayout>
              </c:layout>
              <c:tx>
                <c:rich>
                  <a:bodyPr/>
                  <a:lstStyle/>
                  <a:p>
                    <a:r>
                      <a:rPr lang="en-US"/>
                      <a:t>134%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20-4635-BB86-4E285A5B088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Summary!$C$94:$N$94</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Summary!$C$97:$N$97</c:f>
              <c:numCache>
                <c:formatCode>0%</c:formatCode>
                <c:ptCount val="12"/>
                <c:pt idx="0">
                  <c:v>1</c:v>
                </c:pt>
                <c:pt idx="1">
                  <c:v>1.012946805516465</c:v>
                </c:pt>
                <c:pt idx="2">
                  <c:v>1.0436251055446102</c:v>
                </c:pt>
                <c:pt idx="3">
                  <c:v>1.0467210807768084</c:v>
                </c:pt>
                <c:pt idx="4">
                  <c:v>1.0808322544328737</c:v>
                </c:pt>
                <c:pt idx="5">
                  <c:v>1.0804953560371517</c:v>
                </c:pt>
                <c:pt idx="6">
                  <c:v>1.0847171404446947</c:v>
                </c:pt>
                <c:pt idx="7">
                  <c:v>1.1827157331832254</c:v>
                </c:pt>
                <c:pt idx="8">
                  <c:v>1.21</c:v>
                </c:pt>
                <c:pt idx="9">
                  <c:v>1.3415357043623228</c:v>
                </c:pt>
                <c:pt idx="11">
                  <c:v>1.5554320644623507</c:v>
                </c:pt>
              </c:numCache>
            </c:numRef>
          </c:val>
          <c:smooth val="0"/>
          <c:extLst>
            <c:ext xmlns:c16="http://schemas.microsoft.com/office/drawing/2014/chart" uri="{C3380CC4-5D6E-409C-BE32-E72D297353CC}">
              <c16:uniqueId val="{00000005-5120-4635-BB86-4E285A5B0888}"/>
            </c:ext>
          </c:extLst>
        </c:ser>
        <c:ser>
          <c:idx val="3"/>
          <c:order val="3"/>
          <c:tx>
            <c:strRef>
              <c:f>Summary!$B$98</c:f>
              <c:strCache>
                <c:ptCount val="1"/>
                <c:pt idx="0">
                  <c:v>Historic Houses Association (HHA) </c:v>
                </c:pt>
              </c:strCache>
            </c:strRef>
          </c:tx>
          <c:marker>
            <c:symbol val="none"/>
          </c:marker>
          <c:dLbls>
            <c:dLbl>
              <c:idx val="8"/>
              <c:layout>
                <c:manualLayout>
                  <c:x val="0.13787879610348341"/>
                  <c:y val="-0.28957489137461062"/>
                </c:manualLayout>
              </c:layout>
              <c:tx>
                <c:rich>
                  <a:bodyPr/>
                  <a:lstStyle/>
                  <a:p>
                    <a:r>
                      <a:rPr lang="en-US"/>
                      <a:t>213%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20-4635-BB86-4E285A5B088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Summary!$C$94:$N$94</c:f>
              <c:strCache>
                <c:ptCount val="12"/>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strCache>
            </c:strRef>
          </c:cat>
          <c:val>
            <c:numRef>
              <c:f>Summary!$C$98:$N$98</c:f>
              <c:numCache>
                <c:formatCode>0%</c:formatCode>
                <c:ptCount val="12"/>
                <c:pt idx="0">
                  <c:v>1</c:v>
                </c:pt>
                <c:pt idx="1">
                  <c:v>1.0996938150642988</c:v>
                </c:pt>
                <c:pt idx="2">
                  <c:v>1.2694835680751173</c:v>
                </c:pt>
                <c:pt idx="3">
                  <c:v>1.3188814043682384</c:v>
                </c:pt>
                <c:pt idx="4">
                  <c:v>1.3908552765870585</c:v>
                </c:pt>
                <c:pt idx="5">
                  <c:v>1.4518064911206368</c:v>
                </c:pt>
                <c:pt idx="6">
                  <c:v>1.5017758726270667</c:v>
                </c:pt>
                <c:pt idx="7">
                  <c:v>1.6516023678301694</c:v>
                </c:pt>
                <c:pt idx="8">
                  <c:v>1.65</c:v>
                </c:pt>
                <c:pt idx="9">
                  <c:v>1.7734714333444703</c:v>
                </c:pt>
                <c:pt idx="10">
                  <c:v>2.1264339661155338</c:v>
                </c:pt>
                <c:pt idx="11">
                  <c:v>1.9866726064520919</c:v>
                </c:pt>
              </c:numCache>
            </c:numRef>
          </c:val>
          <c:smooth val="0"/>
          <c:extLst>
            <c:ext xmlns:c16="http://schemas.microsoft.com/office/drawing/2014/chart" uri="{C3380CC4-5D6E-409C-BE32-E72D297353CC}">
              <c16:uniqueId val="{00000007-5120-4635-BB86-4E285A5B0888}"/>
            </c:ext>
          </c:extLst>
        </c:ser>
        <c:dLbls>
          <c:showLegendKey val="0"/>
          <c:showVal val="0"/>
          <c:showCatName val="0"/>
          <c:showSerName val="0"/>
          <c:showPercent val="0"/>
          <c:showBubbleSize val="0"/>
        </c:dLbls>
        <c:smooth val="0"/>
        <c:axId val="44017536"/>
        <c:axId val="44019072"/>
      </c:lineChart>
      <c:catAx>
        <c:axId val="44017536"/>
        <c:scaling>
          <c:orientation val="minMax"/>
        </c:scaling>
        <c:delete val="0"/>
        <c:axPos val="b"/>
        <c:numFmt formatCode="General" sourceLinked="0"/>
        <c:majorTickMark val="none"/>
        <c:minorTickMark val="none"/>
        <c:tickLblPos val="nextTo"/>
        <c:crossAx val="44019072"/>
        <c:crosses val="autoZero"/>
        <c:auto val="1"/>
        <c:lblAlgn val="ctr"/>
        <c:lblOffset val="100"/>
        <c:noMultiLvlLbl val="0"/>
      </c:catAx>
      <c:valAx>
        <c:axId val="44019072"/>
        <c:scaling>
          <c:orientation val="minMax"/>
          <c:min val="0.9"/>
        </c:scaling>
        <c:delete val="0"/>
        <c:axPos val="l"/>
        <c:title>
          <c:tx>
            <c:rich>
              <a:bodyPr rot="-5400000" vert="horz"/>
              <a:lstStyle/>
              <a:p>
                <a:pPr>
                  <a:defRPr/>
                </a:pPr>
                <a:r>
                  <a:rPr lang="en-GB"/>
                  <a:t>2007/8 = 100%</a:t>
                </a:r>
              </a:p>
            </c:rich>
          </c:tx>
          <c:overlay val="0"/>
        </c:title>
        <c:numFmt formatCode="0%" sourceLinked="1"/>
        <c:majorTickMark val="none"/>
        <c:minorTickMark val="none"/>
        <c:tickLblPos val="nextTo"/>
        <c:spPr>
          <a:ln w="9525">
            <a:noFill/>
          </a:ln>
        </c:spPr>
        <c:crossAx val="4401753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615,517 historic environment volunteers (2015/16)</a:t>
            </a:r>
            <a:r>
              <a:rPr lang="en-GB" baseline="0"/>
              <a:t> by age group</a:t>
            </a:r>
            <a:endParaRPr lang="en-GB"/>
          </a:p>
        </c:rich>
      </c:tx>
      <c:overlay val="0"/>
    </c:title>
    <c:autoTitleDeleted val="0"/>
    <c:plotArea>
      <c:layout/>
      <c:pieChart>
        <c:varyColors val="1"/>
        <c:ser>
          <c:idx val="0"/>
          <c:order val="0"/>
          <c:dLbls>
            <c:spPr>
              <a:noFill/>
            </c:spPr>
            <c:txPr>
              <a:bodyPr/>
              <a:lstStyle/>
              <a:p>
                <a:pPr>
                  <a:defRPr sz="1200" b="1"/>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Summary!$B$116:$B$120</c:f>
              <c:strCache>
                <c:ptCount val="5"/>
                <c:pt idx="0">
                  <c:v>16-24</c:v>
                </c:pt>
                <c:pt idx="1">
                  <c:v>25-44</c:v>
                </c:pt>
                <c:pt idx="2">
                  <c:v>45-64</c:v>
                </c:pt>
                <c:pt idx="3">
                  <c:v>65-74</c:v>
                </c:pt>
                <c:pt idx="4">
                  <c:v>75+</c:v>
                </c:pt>
              </c:strCache>
            </c:strRef>
          </c:cat>
          <c:val>
            <c:numRef>
              <c:f>Summary!$C$116:$C$120</c:f>
              <c:numCache>
                <c:formatCode>0%</c:formatCode>
                <c:ptCount val="5"/>
                <c:pt idx="0">
                  <c:v>0.08</c:v>
                </c:pt>
                <c:pt idx="1">
                  <c:v>0.14499999999999999</c:v>
                </c:pt>
                <c:pt idx="2">
                  <c:v>0.44600000000000001</c:v>
                </c:pt>
                <c:pt idx="3">
                  <c:v>0.187</c:v>
                </c:pt>
                <c:pt idx="4">
                  <c:v>0.14099999999999999</c:v>
                </c:pt>
              </c:numCache>
            </c:numRef>
          </c:val>
          <c:extLst>
            <c:ext xmlns:c16="http://schemas.microsoft.com/office/drawing/2014/chart" uri="{C3380CC4-5D6E-409C-BE32-E72D297353CC}">
              <c16:uniqueId val="{00000000-A3F8-4053-940A-512DE6D0CB55}"/>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1.68 million school visits to historic properties (2018)</a:t>
            </a:r>
          </a:p>
        </c:rich>
      </c:tx>
      <c:overlay val="0"/>
    </c:title>
    <c:autoTitleDeleted val="0"/>
    <c:plotArea>
      <c:layout/>
      <c:areaChart>
        <c:grouping val="standard"/>
        <c:varyColors val="0"/>
        <c:ser>
          <c:idx val="1"/>
          <c:order val="0"/>
          <c:tx>
            <c:strRef>
              <c:f>Summary!$C$135</c:f>
              <c:strCache>
                <c:ptCount val="1"/>
                <c:pt idx="0">
                  <c:v>(2001=100) </c:v>
                </c:pt>
              </c:strCache>
            </c:strRef>
          </c:tx>
          <c:val>
            <c:numRef>
              <c:f>Summary!$C$136:$C$152</c:f>
              <c:numCache>
                <c:formatCode>General</c:formatCode>
                <c:ptCount val="17"/>
                <c:pt idx="0">
                  <c:v>100</c:v>
                </c:pt>
                <c:pt idx="1">
                  <c:v>99</c:v>
                </c:pt>
                <c:pt idx="2">
                  <c:v>104</c:v>
                </c:pt>
                <c:pt idx="3">
                  <c:v>107</c:v>
                </c:pt>
                <c:pt idx="4">
                  <c:v>109</c:v>
                </c:pt>
                <c:pt idx="5">
                  <c:v>106</c:v>
                </c:pt>
                <c:pt idx="6">
                  <c:v>109</c:v>
                </c:pt>
                <c:pt idx="7">
                  <c:v>106</c:v>
                </c:pt>
                <c:pt idx="8">
                  <c:v>103</c:v>
                </c:pt>
                <c:pt idx="9">
                  <c:v>103</c:v>
                </c:pt>
                <c:pt idx="10">
                  <c:v>104</c:v>
                </c:pt>
                <c:pt idx="11">
                  <c:v>96</c:v>
                </c:pt>
                <c:pt idx="12">
                  <c:v>104</c:v>
                </c:pt>
                <c:pt idx="13">
                  <c:v>102</c:v>
                </c:pt>
                <c:pt idx="14">
                  <c:v>99</c:v>
                </c:pt>
                <c:pt idx="15">
                  <c:v>93</c:v>
                </c:pt>
                <c:pt idx="16">
                  <c:v>91</c:v>
                </c:pt>
              </c:numCache>
            </c:numRef>
          </c:val>
          <c:extLst>
            <c:ext xmlns:c16="http://schemas.microsoft.com/office/drawing/2014/chart" uri="{C3380CC4-5D6E-409C-BE32-E72D297353CC}">
              <c16:uniqueId val="{00000000-FEC6-495C-A89E-3F47A39D0791}"/>
            </c:ext>
          </c:extLst>
        </c:ser>
        <c:dLbls>
          <c:showLegendKey val="0"/>
          <c:showVal val="0"/>
          <c:showCatName val="0"/>
          <c:showSerName val="0"/>
          <c:showPercent val="0"/>
          <c:showBubbleSize val="0"/>
        </c:dLbls>
        <c:axId val="44050304"/>
        <c:axId val="44068864"/>
      </c:areaChart>
      <c:catAx>
        <c:axId val="44050304"/>
        <c:scaling>
          <c:orientation val="minMax"/>
        </c:scaling>
        <c:delete val="1"/>
        <c:axPos val="b"/>
        <c:title>
          <c:tx>
            <c:rich>
              <a:bodyPr/>
              <a:lstStyle/>
              <a:p>
                <a:pPr>
                  <a:defRPr sz="1200"/>
                </a:pPr>
                <a:r>
                  <a:rPr lang="en-GB" sz="1200"/>
                  <a:t>2001 - 2017</a:t>
                </a:r>
              </a:p>
            </c:rich>
          </c:tx>
          <c:layout>
            <c:manualLayout>
              <c:xMode val="edge"/>
              <c:yMode val="edge"/>
              <c:x val="0.46161463161529598"/>
              <c:y val="0.93320497038913419"/>
            </c:manualLayout>
          </c:layout>
          <c:overlay val="0"/>
        </c:title>
        <c:majorTickMark val="out"/>
        <c:minorTickMark val="none"/>
        <c:tickLblPos val="nextTo"/>
        <c:crossAx val="44068864"/>
        <c:crosses val="autoZero"/>
        <c:auto val="1"/>
        <c:lblAlgn val="ctr"/>
        <c:lblOffset val="100"/>
        <c:noMultiLvlLbl val="0"/>
      </c:catAx>
      <c:valAx>
        <c:axId val="44068864"/>
        <c:scaling>
          <c:orientation val="minMax"/>
        </c:scaling>
        <c:delete val="0"/>
        <c:axPos val="l"/>
        <c:majorGridlines/>
        <c:title>
          <c:tx>
            <c:rich>
              <a:bodyPr rot="-5400000" vert="horz"/>
              <a:lstStyle/>
              <a:p>
                <a:pPr>
                  <a:defRPr sz="1200" b="1"/>
                </a:pPr>
                <a:r>
                  <a:rPr lang="en-US" sz="1200" b="1"/>
                  <a:t>2001 = 100</a:t>
                </a:r>
              </a:p>
            </c:rich>
          </c:tx>
          <c:overlay val="0"/>
        </c:title>
        <c:numFmt formatCode="General" sourceLinked="1"/>
        <c:majorTickMark val="out"/>
        <c:minorTickMark val="none"/>
        <c:tickLblPos val="nextTo"/>
        <c:crossAx val="44050304"/>
        <c:crosses val="autoZero"/>
        <c:crossBetween val="midCat"/>
      </c:valAx>
    </c:plotArea>
    <c:plotVisOnly val="1"/>
    <c:dispBlanksAs val="zero"/>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Volunteering!A1"/><Relationship Id="rId3" Type="http://schemas.openxmlformats.org/officeDocument/2006/relationships/hyperlink" Target="#'Empty Homes'!A1"/><Relationship Id="rId7" Type="http://schemas.openxmlformats.org/officeDocument/2006/relationships/hyperlink" Target="#'Museums and Galleries'!A1"/><Relationship Id="rId12" Type="http://schemas.openxmlformats.org/officeDocument/2006/relationships/hyperlink" Target="#Visits!A1"/><Relationship Id="rId2" Type="http://schemas.openxmlformats.org/officeDocument/2006/relationships/hyperlink" Target="#Wellbeing!A1"/><Relationship Id="rId1" Type="http://schemas.openxmlformats.org/officeDocument/2006/relationships/hyperlink" Target="#Education!A1"/><Relationship Id="rId6" Type="http://schemas.openxmlformats.org/officeDocument/2006/relationships/hyperlink" Target="#'Educational Visits'!A1"/><Relationship Id="rId11" Type="http://schemas.openxmlformats.org/officeDocument/2006/relationships/hyperlink" Target="#Participation!A1"/><Relationship Id="rId5" Type="http://schemas.openxmlformats.org/officeDocument/2006/relationships/hyperlink" Target="#Summary!A1"/><Relationship Id="rId10" Type="http://schemas.openxmlformats.org/officeDocument/2006/relationships/hyperlink" Target="#'Heritage Open Days'!A1"/><Relationship Id="rId4" Type="http://schemas.openxmlformats.org/officeDocument/2006/relationships/hyperlink" Target="#'Social Media'!A1"/><Relationship Id="rId9" Type="http://schemas.openxmlformats.org/officeDocument/2006/relationships/hyperlink" Target="#Membership!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hyperlink" Target="#Contents!A1"/><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6441284</xdr:colOff>
      <xdr:row>16</xdr:row>
      <xdr:rowOff>23813</xdr:rowOff>
    </xdr:from>
    <xdr:to>
      <xdr:col>0</xdr:col>
      <xdr:colOff>8435740</xdr:colOff>
      <xdr:row>20</xdr:row>
      <xdr:rowOff>147413</xdr:rowOff>
    </xdr:to>
    <xdr:sp macro="" textlink="">
      <xdr:nvSpPr>
        <xdr:cNvPr id="3" name="Rounded Rectangle 2">
          <a:hlinkClick xmlns:r="http://schemas.openxmlformats.org/officeDocument/2006/relationships" r:id="rId1"/>
        </xdr:cNvPr>
        <xdr:cNvSpPr/>
      </xdr:nvSpPr>
      <xdr:spPr>
        <a:xfrm>
          <a:off x="6441284" y="3393282"/>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t>
          </a:r>
        </a:p>
      </xdr:txBody>
    </xdr:sp>
    <xdr:clientData/>
  </xdr:twoCellAnchor>
  <xdr:twoCellAnchor>
    <xdr:from>
      <xdr:col>0</xdr:col>
      <xdr:colOff>8653463</xdr:colOff>
      <xdr:row>16</xdr:row>
      <xdr:rowOff>21432</xdr:rowOff>
    </xdr:from>
    <xdr:to>
      <xdr:col>0</xdr:col>
      <xdr:colOff>10657462</xdr:colOff>
      <xdr:row>20</xdr:row>
      <xdr:rowOff>145032</xdr:rowOff>
    </xdr:to>
    <xdr:sp macro="" textlink="">
      <xdr:nvSpPr>
        <xdr:cNvPr id="11" name="Rounded Rectangle 10">
          <a:hlinkClick xmlns:r="http://schemas.openxmlformats.org/officeDocument/2006/relationships" r:id="rId2"/>
        </xdr:cNvPr>
        <xdr:cNvSpPr/>
      </xdr:nvSpPr>
      <xdr:spPr>
        <a:xfrm>
          <a:off x="8653463" y="3390901"/>
          <a:ext cx="20039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Wellbeing</a:t>
          </a:r>
        </a:p>
      </xdr:txBody>
    </xdr:sp>
    <xdr:clientData/>
  </xdr:twoCellAnchor>
  <xdr:twoCellAnchor>
    <xdr:from>
      <xdr:col>0</xdr:col>
      <xdr:colOff>6465097</xdr:colOff>
      <xdr:row>22</xdr:row>
      <xdr:rowOff>7144</xdr:rowOff>
    </xdr:from>
    <xdr:to>
      <xdr:col>0</xdr:col>
      <xdr:colOff>8469050</xdr:colOff>
      <xdr:row>26</xdr:row>
      <xdr:rowOff>130744</xdr:rowOff>
    </xdr:to>
    <xdr:sp macro="" textlink="">
      <xdr:nvSpPr>
        <xdr:cNvPr id="12" name="Rounded Rectangle 11">
          <a:hlinkClick xmlns:r="http://schemas.openxmlformats.org/officeDocument/2006/relationships" r:id="rId3"/>
        </xdr:cNvPr>
        <xdr:cNvSpPr/>
      </xdr:nvSpPr>
      <xdr:spPr>
        <a:xfrm>
          <a:off x="6465097" y="4519613"/>
          <a:ext cx="2003953"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Empty homes</a:t>
          </a:r>
        </a:p>
      </xdr:txBody>
    </xdr:sp>
    <xdr:clientData/>
  </xdr:twoCellAnchor>
  <xdr:twoCellAnchor>
    <xdr:from>
      <xdr:col>0</xdr:col>
      <xdr:colOff>4231482</xdr:colOff>
      <xdr:row>22</xdr:row>
      <xdr:rowOff>4763</xdr:rowOff>
    </xdr:from>
    <xdr:to>
      <xdr:col>0</xdr:col>
      <xdr:colOff>6225938</xdr:colOff>
      <xdr:row>26</xdr:row>
      <xdr:rowOff>128363</xdr:rowOff>
    </xdr:to>
    <xdr:sp macro="" textlink="">
      <xdr:nvSpPr>
        <xdr:cNvPr id="13" name="Rounded Rectangle 12">
          <a:hlinkClick xmlns:r="http://schemas.openxmlformats.org/officeDocument/2006/relationships" r:id="rId4"/>
        </xdr:cNvPr>
        <xdr:cNvSpPr/>
      </xdr:nvSpPr>
      <xdr:spPr>
        <a:xfrm>
          <a:off x="4231482" y="4517232"/>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Social</a:t>
          </a:r>
          <a:r>
            <a:rPr lang="en-GB" sz="1600" baseline="0"/>
            <a:t> media use</a:t>
          </a:r>
          <a:endParaRPr lang="en-GB" sz="1600"/>
        </a:p>
      </xdr:txBody>
    </xdr:sp>
    <xdr:clientData/>
  </xdr:twoCellAnchor>
  <xdr:twoCellAnchor>
    <xdr:from>
      <xdr:col>0</xdr:col>
      <xdr:colOff>2074069</xdr:colOff>
      <xdr:row>4</xdr:row>
      <xdr:rowOff>95250</xdr:rowOff>
    </xdr:from>
    <xdr:to>
      <xdr:col>0</xdr:col>
      <xdr:colOff>4078022</xdr:colOff>
      <xdr:row>8</xdr:row>
      <xdr:rowOff>183131</xdr:rowOff>
    </xdr:to>
    <xdr:sp macro="" textlink="">
      <xdr:nvSpPr>
        <xdr:cNvPr id="14" name="Rounded Rectangle 13">
          <a:hlinkClick xmlns:r="http://schemas.openxmlformats.org/officeDocument/2006/relationships" r:id="rId5"/>
        </xdr:cNvPr>
        <xdr:cNvSpPr/>
      </xdr:nvSpPr>
      <xdr:spPr>
        <a:xfrm>
          <a:off x="2074069" y="1178719"/>
          <a:ext cx="2003953" cy="849881"/>
        </a:xfrm>
        <a:prstGeom prst="roundRect">
          <a:avLst/>
        </a:prstGeom>
        <a:solidFill>
          <a:schemeClr val="accent3">
            <a:lumMod val="75000"/>
          </a:schemeClr>
        </a:solidFill>
        <a:ln>
          <a:no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Summary</a:t>
          </a:r>
        </a:p>
      </xdr:txBody>
    </xdr:sp>
    <xdr:clientData/>
  </xdr:twoCellAnchor>
  <xdr:twoCellAnchor>
    <xdr:from>
      <xdr:col>0</xdr:col>
      <xdr:colOff>4248151</xdr:colOff>
      <xdr:row>16</xdr:row>
      <xdr:rowOff>21432</xdr:rowOff>
    </xdr:from>
    <xdr:to>
      <xdr:col>0</xdr:col>
      <xdr:colOff>6242607</xdr:colOff>
      <xdr:row>20</xdr:row>
      <xdr:rowOff>145032</xdr:rowOff>
    </xdr:to>
    <xdr:sp macro="" textlink="">
      <xdr:nvSpPr>
        <xdr:cNvPr id="15" name="Rounded Rectangle 14">
          <a:hlinkClick xmlns:r="http://schemas.openxmlformats.org/officeDocument/2006/relationships" r:id="rId6"/>
        </xdr:cNvPr>
        <xdr:cNvSpPr/>
      </xdr:nvSpPr>
      <xdr:spPr>
        <a:xfrm>
          <a:off x="4248151" y="3390901"/>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Educational visits</a:t>
          </a:r>
        </a:p>
      </xdr:txBody>
    </xdr:sp>
    <xdr:clientData/>
  </xdr:twoCellAnchor>
  <xdr:twoCellAnchor>
    <xdr:from>
      <xdr:col>0</xdr:col>
      <xdr:colOff>8660606</xdr:colOff>
      <xdr:row>10</xdr:row>
      <xdr:rowOff>19050</xdr:rowOff>
    </xdr:from>
    <xdr:to>
      <xdr:col>0</xdr:col>
      <xdr:colOff>10635976</xdr:colOff>
      <xdr:row>14</xdr:row>
      <xdr:rowOff>142650</xdr:rowOff>
    </xdr:to>
    <xdr:sp macro="" textlink="">
      <xdr:nvSpPr>
        <xdr:cNvPr id="16" name="Rounded Rectangle 15">
          <a:hlinkClick xmlns:r="http://schemas.openxmlformats.org/officeDocument/2006/relationships" r:id="rId7"/>
        </xdr:cNvPr>
        <xdr:cNvSpPr/>
      </xdr:nvSpPr>
      <xdr:spPr>
        <a:xfrm>
          <a:off x="8660606" y="2245519"/>
          <a:ext cx="1975370"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Museums and Galleries</a:t>
          </a:r>
        </a:p>
      </xdr:txBody>
    </xdr:sp>
    <xdr:clientData/>
  </xdr:twoCellAnchor>
  <xdr:twoCellAnchor>
    <xdr:from>
      <xdr:col>0</xdr:col>
      <xdr:colOff>6457951</xdr:colOff>
      <xdr:row>10</xdr:row>
      <xdr:rowOff>4762</xdr:rowOff>
    </xdr:from>
    <xdr:to>
      <xdr:col>0</xdr:col>
      <xdr:colOff>8461950</xdr:colOff>
      <xdr:row>14</xdr:row>
      <xdr:rowOff>128362</xdr:rowOff>
    </xdr:to>
    <xdr:sp macro="" textlink="">
      <xdr:nvSpPr>
        <xdr:cNvPr id="17" name="Rounded Rectangle 16">
          <a:hlinkClick xmlns:r="http://schemas.openxmlformats.org/officeDocument/2006/relationships" r:id="rId8"/>
        </xdr:cNvPr>
        <xdr:cNvSpPr/>
      </xdr:nvSpPr>
      <xdr:spPr>
        <a:xfrm>
          <a:off x="6457951" y="2231231"/>
          <a:ext cx="2003999"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Volunteering</a:t>
          </a:r>
        </a:p>
      </xdr:txBody>
    </xdr:sp>
    <xdr:clientData/>
  </xdr:twoCellAnchor>
  <xdr:twoCellAnchor>
    <xdr:from>
      <xdr:col>0</xdr:col>
      <xdr:colOff>4264820</xdr:colOff>
      <xdr:row>10</xdr:row>
      <xdr:rowOff>2381</xdr:rowOff>
    </xdr:from>
    <xdr:to>
      <xdr:col>0</xdr:col>
      <xdr:colOff>6259276</xdr:colOff>
      <xdr:row>14</xdr:row>
      <xdr:rowOff>125981</xdr:rowOff>
    </xdr:to>
    <xdr:sp macro="" textlink="">
      <xdr:nvSpPr>
        <xdr:cNvPr id="18" name="Rounded Rectangle 17">
          <a:hlinkClick xmlns:r="http://schemas.openxmlformats.org/officeDocument/2006/relationships" r:id="rId9"/>
        </xdr:cNvPr>
        <xdr:cNvSpPr/>
      </xdr:nvSpPr>
      <xdr:spPr>
        <a:xfrm>
          <a:off x="4264820" y="2228850"/>
          <a:ext cx="1994456" cy="885600"/>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Membership</a:t>
          </a:r>
        </a:p>
      </xdr:txBody>
    </xdr:sp>
    <xdr:clientData/>
  </xdr:twoCellAnchor>
  <xdr:twoCellAnchor>
    <xdr:from>
      <xdr:col>0</xdr:col>
      <xdr:colOff>8641557</xdr:colOff>
      <xdr:row>4</xdr:row>
      <xdr:rowOff>92869</xdr:rowOff>
    </xdr:from>
    <xdr:to>
      <xdr:col>0</xdr:col>
      <xdr:colOff>10626470</xdr:colOff>
      <xdr:row>8</xdr:row>
      <xdr:rowOff>171225</xdr:rowOff>
    </xdr:to>
    <xdr:sp macro="" textlink="">
      <xdr:nvSpPr>
        <xdr:cNvPr id="19" name="Rounded Rectangle 18">
          <a:hlinkClick xmlns:r="http://schemas.openxmlformats.org/officeDocument/2006/relationships" r:id="rId10"/>
        </xdr:cNvPr>
        <xdr:cNvSpPr/>
      </xdr:nvSpPr>
      <xdr:spPr>
        <a:xfrm>
          <a:off x="8641557" y="1176338"/>
          <a:ext cx="1984913" cy="840356"/>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Heritage</a:t>
          </a:r>
          <a:r>
            <a:rPr lang="en-GB" sz="1600" baseline="0"/>
            <a:t> Open Days</a:t>
          </a:r>
        </a:p>
      </xdr:txBody>
    </xdr:sp>
    <xdr:clientData/>
  </xdr:twoCellAnchor>
  <xdr:twoCellAnchor>
    <xdr:from>
      <xdr:col>0</xdr:col>
      <xdr:colOff>6438901</xdr:colOff>
      <xdr:row>4</xdr:row>
      <xdr:rowOff>90488</xdr:rowOff>
    </xdr:from>
    <xdr:to>
      <xdr:col>0</xdr:col>
      <xdr:colOff>8423814</xdr:colOff>
      <xdr:row>8</xdr:row>
      <xdr:rowOff>168844</xdr:rowOff>
    </xdr:to>
    <xdr:sp macro="" textlink="">
      <xdr:nvSpPr>
        <xdr:cNvPr id="20" name="Rounded Rectangle 19">
          <a:hlinkClick xmlns:r="http://schemas.openxmlformats.org/officeDocument/2006/relationships" r:id="rId11"/>
        </xdr:cNvPr>
        <xdr:cNvSpPr/>
      </xdr:nvSpPr>
      <xdr:spPr>
        <a:xfrm>
          <a:off x="6438901" y="1173957"/>
          <a:ext cx="1984913" cy="840356"/>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Participation</a:t>
          </a:r>
        </a:p>
      </xdr:txBody>
    </xdr:sp>
    <xdr:clientData/>
  </xdr:twoCellAnchor>
  <xdr:twoCellAnchor>
    <xdr:from>
      <xdr:col>0</xdr:col>
      <xdr:colOff>4281488</xdr:colOff>
      <xdr:row>4</xdr:row>
      <xdr:rowOff>90489</xdr:rowOff>
    </xdr:from>
    <xdr:to>
      <xdr:col>0</xdr:col>
      <xdr:colOff>6275944</xdr:colOff>
      <xdr:row>8</xdr:row>
      <xdr:rowOff>178370</xdr:rowOff>
    </xdr:to>
    <xdr:sp macro="" textlink="">
      <xdr:nvSpPr>
        <xdr:cNvPr id="21" name="Rounded Rectangle 20">
          <a:hlinkClick xmlns:r="http://schemas.openxmlformats.org/officeDocument/2006/relationships" r:id="rId12"/>
        </xdr:cNvPr>
        <xdr:cNvSpPr/>
      </xdr:nvSpPr>
      <xdr:spPr>
        <a:xfrm>
          <a:off x="4281488" y="1173958"/>
          <a:ext cx="1994456" cy="849881"/>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Visitor numbers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312966</xdr:colOff>
      <xdr:row>5</xdr:row>
      <xdr:rowOff>77560</xdr:rowOff>
    </xdr:from>
    <xdr:to>
      <xdr:col>19</xdr:col>
      <xdr:colOff>489858</xdr:colOff>
      <xdr:row>37</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122464</xdr:colOff>
      <xdr:row>0</xdr:row>
      <xdr:rowOff>68035</xdr:rowOff>
    </xdr:from>
    <xdr:to>
      <xdr:col>1</xdr:col>
      <xdr:colOff>1836964</xdr:colOff>
      <xdr:row>2</xdr:row>
      <xdr:rowOff>54428</xdr:rowOff>
    </xdr:to>
    <xdr:sp macro="" textlink="">
      <xdr:nvSpPr>
        <xdr:cNvPr id="10" name="Rounded Rectangle 9">
          <a:hlinkClick xmlns:r="http://schemas.openxmlformats.org/officeDocument/2006/relationships" r:id="rId2"/>
        </xdr:cNvPr>
        <xdr:cNvSpPr/>
      </xdr:nvSpPr>
      <xdr:spPr>
        <a:xfrm>
          <a:off x="122464" y="68035"/>
          <a:ext cx="2381250"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16</xdr:col>
      <xdr:colOff>353788</xdr:colOff>
      <xdr:row>40</xdr:row>
      <xdr:rowOff>176894</xdr:rowOff>
    </xdr:from>
    <xdr:to>
      <xdr:col>27</xdr:col>
      <xdr:colOff>136072</xdr:colOff>
      <xdr:row>55</xdr:row>
      <xdr:rowOff>27216</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217712</xdr:colOff>
      <xdr:row>58</xdr:row>
      <xdr:rowOff>9525</xdr:rowOff>
    </xdr:from>
    <xdr:to>
      <xdr:col>12</xdr:col>
      <xdr:colOff>476249</xdr:colOff>
      <xdr:row>81</xdr:row>
      <xdr:rowOff>13608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5442</xdr:colOff>
      <xdr:row>58</xdr:row>
      <xdr:rowOff>27215</xdr:rowOff>
    </xdr:from>
    <xdr:to>
      <xdr:col>22</xdr:col>
      <xdr:colOff>40821</xdr:colOff>
      <xdr:row>81</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557892</xdr:colOff>
      <xdr:row>87</xdr:row>
      <xdr:rowOff>118380</xdr:rowOff>
    </xdr:from>
    <xdr:to>
      <xdr:col>25</xdr:col>
      <xdr:colOff>163284</xdr:colOff>
      <xdr:row>108</xdr:row>
      <xdr:rowOff>40820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299356</xdr:colOff>
      <xdr:row>87</xdr:row>
      <xdr:rowOff>186417</xdr:rowOff>
    </xdr:from>
    <xdr:to>
      <xdr:col>37</xdr:col>
      <xdr:colOff>136070</xdr:colOff>
      <xdr:row>108</xdr:row>
      <xdr:rowOff>81643</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734786</xdr:colOff>
      <xdr:row>111</xdr:row>
      <xdr:rowOff>9524</xdr:rowOff>
    </xdr:from>
    <xdr:to>
      <xdr:col>8</xdr:col>
      <xdr:colOff>503465</xdr:colOff>
      <xdr:row>129</xdr:row>
      <xdr:rowOff>136070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707572</xdr:colOff>
      <xdr:row>133</xdr:row>
      <xdr:rowOff>227238</xdr:rowOff>
    </xdr:from>
    <xdr:to>
      <xdr:col>11</xdr:col>
      <xdr:colOff>421822</xdr:colOff>
      <xdr:row>154</xdr:row>
      <xdr:rowOff>136073</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0.45407</cdr:x>
      <cdr:y>0.68781</cdr:y>
    </cdr:from>
    <cdr:to>
      <cdr:x>0.50939</cdr:x>
      <cdr:y>0.74278</cdr:y>
    </cdr:to>
    <cdr:sp macro="" textlink="">
      <cdr:nvSpPr>
        <cdr:cNvPr id="2" name="TextBox 1"/>
        <cdr:cNvSpPr txBox="1"/>
      </cdr:nvSpPr>
      <cdr:spPr>
        <a:xfrm xmlns:a="http://schemas.openxmlformats.org/drawingml/2006/main">
          <a:off x="5919107" y="4766583"/>
          <a:ext cx="721179" cy="381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400"/>
            <a:t>-8%</a:t>
          </a:r>
        </a:p>
      </cdr:txBody>
    </cdr:sp>
  </cdr:relSizeAnchor>
  <cdr:relSizeAnchor xmlns:cdr="http://schemas.openxmlformats.org/drawingml/2006/chartDrawing">
    <cdr:from>
      <cdr:x>0.30765</cdr:x>
      <cdr:y>0.57478</cdr:y>
    </cdr:from>
    <cdr:to>
      <cdr:x>0.36298</cdr:x>
      <cdr:y>0.62975</cdr:y>
    </cdr:to>
    <cdr:sp macro="" textlink="">
      <cdr:nvSpPr>
        <cdr:cNvPr id="3" name="TextBox 1"/>
        <cdr:cNvSpPr txBox="1"/>
      </cdr:nvSpPr>
      <cdr:spPr>
        <a:xfrm xmlns:a="http://schemas.openxmlformats.org/drawingml/2006/main">
          <a:off x="4010478" y="3983264"/>
          <a:ext cx="721179" cy="381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+7%</a:t>
          </a:r>
        </a:p>
      </cdr:txBody>
    </cdr:sp>
  </cdr:relSizeAnchor>
  <cdr:relSizeAnchor xmlns:cdr="http://schemas.openxmlformats.org/drawingml/2006/chartDrawing">
    <cdr:from>
      <cdr:x>0.76486</cdr:x>
      <cdr:y>0.41966</cdr:y>
    </cdr:from>
    <cdr:to>
      <cdr:x>0.82018</cdr:x>
      <cdr:y>0.47464</cdr:y>
    </cdr:to>
    <cdr:sp macro="" textlink="">
      <cdr:nvSpPr>
        <cdr:cNvPr id="4" name="TextBox 1"/>
        <cdr:cNvSpPr txBox="1"/>
      </cdr:nvSpPr>
      <cdr:spPr>
        <a:xfrm xmlns:a="http://schemas.openxmlformats.org/drawingml/2006/main">
          <a:off x="9970408" y="2908300"/>
          <a:ext cx="721179" cy="381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+27%</a:t>
          </a:r>
        </a:p>
      </cdr:txBody>
    </cdr:sp>
  </cdr:relSizeAnchor>
  <cdr:relSizeAnchor xmlns:cdr="http://schemas.openxmlformats.org/drawingml/2006/chartDrawing">
    <cdr:from>
      <cdr:x>0.94127</cdr:x>
      <cdr:y>0.15459</cdr:y>
    </cdr:from>
    <cdr:to>
      <cdr:x>0.99659</cdr:x>
      <cdr:y>0.24602</cdr:y>
    </cdr:to>
    <cdr:sp macro="" textlink="">
      <cdr:nvSpPr>
        <cdr:cNvPr id="5" name="TextBox 1"/>
        <cdr:cNvSpPr txBox="1"/>
      </cdr:nvSpPr>
      <cdr:spPr>
        <a:xfrm xmlns:a="http://schemas.openxmlformats.org/drawingml/2006/main">
          <a:off x="12270014" y="1071335"/>
          <a:ext cx="721179" cy="63363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t>69.8m</a:t>
          </a:r>
        </a:p>
        <a:p xmlns:a="http://schemas.openxmlformats.org/drawingml/2006/main">
          <a:pPr algn="ctr"/>
          <a:r>
            <a:rPr lang="en-GB" sz="1400"/>
            <a:t>+55%</a:t>
          </a:r>
        </a:p>
      </cdr:txBody>
    </cdr:sp>
  </cdr:relSizeAnchor>
</c:userShapes>
</file>

<file path=xl/drawings/drawing4.xml><?xml version="1.0" encoding="utf-8"?>
<c:userShapes xmlns:c="http://schemas.openxmlformats.org/drawingml/2006/chart">
  <cdr:relSizeAnchor xmlns:cdr="http://schemas.openxmlformats.org/drawingml/2006/chartDrawing">
    <cdr:from>
      <cdr:x>0.92315</cdr:x>
      <cdr:y>0.38177</cdr:y>
    </cdr:from>
    <cdr:to>
      <cdr:x>0.99916</cdr:x>
      <cdr:y>0.53915</cdr:y>
    </cdr:to>
    <cdr:sp macro="" textlink="">
      <cdr:nvSpPr>
        <cdr:cNvPr id="2" name="TextBox 1"/>
        <cdr:cNvSpPr txBox="1"/>
      </cdr:nvSpPr>
      <cdr:spPr>
        <a:xfrm xmlns:a="http://schemas.openxmlformats.org/drawingml/2006/main">
          <a:off x="7825773" y="1487262"/>
          <a:ext cx="644356" cy="613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4">
                  <a:lumMod val="50000"/>
                </a:schemeClr>
              </a:solidFill>
              <a:latin typeface="Wingdings 3" pitchFamily="18" charset="2"/>
            </a:rPr>
            <a:t>q </a:t>
          </a:r>
        </a:p>
        <a:p xmlns:a="http://schemas.openxmlformats.org/drawingml/2006/main">
          <a:pPr algn="ctr"/>
          <a:r>
            <a:rPr lang="en-GB" sz="1600" b="1">
              <a:solidFill>
                <a:schemeClr val="accent4">
                  <a:lumMod val="50000"/>
                </a:schemeClr>
              </a:solidFill>
              <a:latin typeface="+mn-lt"/>
            </a:rPr>
            <a:t>-2</a:t>
          </a:r>
          <a:r>
            <a:rPr lang="en-GB" sz="1200" b="1" baseline="0">
              <a:solidFill>
                <a:schemeClr val="accent4">
                  <a:lumMod val="50000"/>
                </a:schemeClr>
              </a:solidFill>
              <a:latin typeface="+mn-lt"/>
            </a:rPr>
            <a:t>%</a:t>
          </a:r>
          <a:endParaRPr lang="en-GB" sz="1200" b="1">
            <a:solidFill>
              <a:schemeClr val="accent4">
                <a:lumMod val="50000"/>
              </a:schemeClr>
            </a:solidFill>
            <a:latin typeface="Wingdings 3" pitchFamily="18" charset="2"/>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1054100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
  <sheetViews>
    <sheetView showGridLines="0" showRowColHeaders="0" tabSelected="1" zoomScaleNormal="100" workbookViewId="0"/>
  </sheetViews>
  <sheetFormatPr defaultRowHeight="15"/>
  <cols>
    <col min="1" max="1" width="190.5703125" customWidth="1"/>
    <col min="257" max="257" width="255.42578125" customWidth="1"/>
    <col min="513" max="513" width="255.42578125" customWidth="1"/>
    <col min="769" max="769" width="255.42578125" customWidth="1"/>
    <col min="1025" max="1025" width="255.42578125" customWidth="1"/>
    <col min="1281" max="1281" width="255.42578125" customWidth="1"/>
    <col min="1537" max="1537" width="255.42578125" customWidth="1"/>
    <col min="1793" max="1793" width="255.42578125" customWidth="1"/>
    <col min="2049" max="2049" width="255.42578125" customWidth="1"/>
    <col min="2305" max="2305" width="255.42578125" customWidth="1"/>
    <col min="2561" max="2561" width="255.42578125" customWidth="1"/>
    <col min="2817" max="2817" width="255.42578125" customWidth="1"/>
    <col min="3073" max="3073" width="255.42578125" customWidth="1"/>
    <col min="3329" max="3329" width="255.42578125" customWidth="1"/>
    <col min="3585" max="3585" width="255.42578125" customWidth="1"/>
    <col min="3841" max="3841" width="255.42578125" customWidth="1"/>
    <col min="4097" max="4097" width="255.42578125" customWidth="1"/>
    <col min="4353" max="4353" width="255.42578125" customWidth="1"/>
    <col min="4609" max="4609" width="255.42578125" customWidth="1"/>
    <col min="4865" max="4865" width="255.42578125" customWidth="1"/>
    <col min="5121" max="5121" width="255.42578125" customWidth="1"/>
    <col min="5377" max="5377" width="255.42578125" customWidth="1"/>
    <col min="5633" max="5633" width="255.42578125" customWidth="1"/>
    <col min="5889" max="5889" width="255.42578125" customWidth="1"/>
    <col min="6145" max="6145" width="255.42578125" customWidth="1"/>
    <col min="6401" max="6401" width="255.42578125" customWidth="1"/>
    <col min="6657" max="6657" width="255.42578125" customWidth="1"/>
    <col min="6913" max="6913" width="255.42578125" customWidth="1"/>
    <col min="7169" max="7169" width="255.42578125" customWidth="1"/>
    <col min="7425" max="7425" width="255.42578125" customWidth="1"/>
    <col min="7681" max="7681" width="255.42578125" customWidth="1"/>
    <col min="7937" max="7937" width="255.42578125" customWidth="1"/>
    <col min="8193" max="8193" width="255.42578125" customWidth="1"/>
    <col min="8449" max="8449" width="255.42578125" customWidth="1"/>
    <col min="8705" max="8705" width="255.42578125" customWidth="1"/>
    <col min="8961" max="8961" width="255.42578125" customWidth="1"/>
    <col min="9217" max="9217" width="255.42578125" customWidth="1"/>
    <col min="9473" max="9473" width="255.42578125" customWidth="1"/>
    <col min="9729" max="9729" width="255.42578125" customWidth="1"/>
    <col min="9985" max="9985" width="255.42578125" customWidth="1"/>
    <col min="10241" max="10241" width="255.42578125" customWidth="1"/>
    <col min="10497" max="10497" width="255.42578125" customWidth="1"/>
    <col min="10753" max="10753" width="255.42578125" customWidth="1"/>
    <col min="11009" max="11009" width="255.42578125" customWidth="1"/>
    <col min="11265" max="11265" width="255.42578125" customWidth="1"/>
    <col min="11521" max="11521" width="255.42578125" customWidth="1"/>
    <col min="11777" max="11777" width="255.42578125" customWidth="1"/>
    <col min="12033" max="12033" width="255.42578125" customWidth="1"/>
    <col min="12289" max="12289" width="255.42578125" customWidth="1"/>
    <col min="12545" max="12545" width="255.42578125" customWidth="1"/>
    <col min="12801" max="12801" width="255.42578125" customWidth="1"/>
    <col min="13057" max="13057" width="255.42578125" customWidth="1"/>
    <col min="13313" max="13313" width="255.42578125" customWidth="1"/>
    <col min="13569" max="13569" width="255.42578125" customWidth="1"/>
    <col min="13825" max="13825" width="255.42578125" customWidth="1"/>
    <col min="14081" max="14081" width="255.42578125" customWidth="1"/>
    <col min="14337" max="14337" width="255.42578125" customWidth="1"/>
    <col min="14593" max="14593" width="255.42578125" customWidth="1"/>
    <col min="14849" max="14849" width="255.42578125" customWidth="1"/>
    <col min="15105" max="15105" width="255.42578125" customWidth="1"/>
    <col min="15361" max="15361" width="255.42578125" customWidth="1"/>
    <col min="15617" max="15617" width="255.42578125" customWidth="1"/>
    <col min="15873" max="15873" width="255.42578125" customWidth="1"/>
    <col min="16129" max="16129" width="255.42578125" customWidth="1"/>
  </cols>
  <sheetData>
    <row r="1" spans="1:12" ht="23.25">
      <c r="A1" s="1" t="s">
        <v>0</v>
      </c>
      <c r="B1" s="1"/>
      <c r="C1" s="1"/>
      <c r="D1" s="1"/>
      <c r="E1" s="1"/>
      <c r="F1" s="1"/>
      <c r="G1" s="1"/>
      <c r="H1" s="1"/>
      <c r="I1" s="1"/>
      <c r="J1" s="1"/>
      <c r="K1" s="1"/>
      <c r="L1" s="1"/>
    </row>
    <row r="2" spans="1:12" ht="23.25">
      <c r="A2" s="1" t="s">
        <v>1</v>
      </c>
      <c r="B2" s="1"/>
      <c r="C2" s="1"/>
      <c r="D2" s="1"/>
      <c r="E2" s="1"/>
      <c r="F2" s="1"/>
      <c r="G2" s="1"/>
      <c r="H2" s="1"/>
      <c r="I2" s="1"/>
      <c r="J2" s="1"/>
      <c r="K2" s="1"/>
      <c r="L2" s="1"/>
    </row>
    <row r="3" spans="1:12" ht="23.25">
      <c r="A3" s="1"/>
      <c r="B3" s="1"/>
      <c r="C3" s="1"/>
      <c r="D3" s="1"/>
      <c r="E3" s="1"/>
      <c r="F3" s="1"/>
      <c r="G3" s="1"/>
      <c r="H3" s="1"/>
      <c r="I3" s="1"/>
      <c r="J3" s="1"/>
      <c r="K3" s="1"/>
      <c r="L3" s="1"/>
    </row>
  </sheetData>
  <pageMargins left="0.25590551181102361" right="0.25590551181102361" top="0.39370078740157477" bottom="0.39370078740157477"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48"/>
  <sheetViews>
    <sheetView showGridLines="0" showRowColHeaders="0" zoomScaleNormal="100" workbookViewId="0">
      <pane xSplit="1" topLeftCell="S1" activePane="topRight" state="frozen"/>
      <selection pane="topRight"/>
    </sheetView>
  </sheetViews>
  <sheetFormatPr defaultRowHeight="15"/>
  <cols>
    <col min="1" max="1" width="78.140625" customWidth="1"/>
    <col min="2" max="3" width="15.85546875" customWidth="1"/>
    <col min="4" max="4" width="17" bestFit="1" customWidth="1"/>
    <col min="5" max="5" width="15.85546875" bestFit="1" customWidth="1"/>
    <col min="6" max="6" width="16.42578125" bestFit="1" customWidth="1"/>
    <col min="7" max="7" width="15.85546875" bestFit="1" customWidth="1"/>
    <col min="8" max="8" width="16.42578125" bestFit="1" customWidth="1"/>
    <col min="9" max="9" width="15.85546875" bestFit="1" customWidth="1"/>
    <col min="10" max="10" width="16.42578125" bestFit="1" customWidth="1"/>
    <col min="11" max="11" width="15.42578125" customWidth="1"/>
    <col min="12" max="12" width="15.85546875" bestFit="1" customWidth="1"/>
    <col min="13" max="14" width="16.42578125" bestFit="1" customWidth="1"/>
    <col min="15" max="15" width="16" customWidth="1"/>
    <col min="16" max="16" width="16.140625" customWidth="1"/>
    <col min="17" max="17" width="16.5703125" style="206" customWidth="1"/>
    <col min="18" max="18" width="16.5703125" customWidth="1"/>
    <col min="19" max="19" width="16.5703125" style="206" customWidth="1"/>
    <col min="20" max="22" width="23.5703125" customWidth="1"/>
    <col min="259" max="259" width="78.140625" customWidth="1"/>
    <col min="260" max="261" width="15.85546875" customWidth="1"/>
    <col min="262" max="262" width="17" bestFit="1" customWidth="1"/>
    <col min="263" max="263" width="15.85546875" bestFit="1" customWidth="1"/>
    <col min="264" max="264" width="16.42578125" bestFit="1" customWidth="1"/>
    <col min="265" max="265" width="15.85546875" bestFit="1" customWidth="1"/>
    <col min="266" max="266" width="16.42578125" bestFit="1" customWidth="1"/>
    <col min="267" max="267" width="15.85546875" bestFit="1" customWidth="1"/>
    <col min="268" max="268" width="16.42578125" bestFit="1" customWidth="1"/>
    <col min="269" max="269" width="15.42578125" customWidth="1"/>
    <col min="270" max="270" width="15.85546875" bestFit="1" customWidth="1"/>
    <col min="271" max="272" width="16.42578125" bestFit="1" customWidth="1"/>
    <col min="273" max="273" width="16" customWidth="1"/>
    <col min="274" max="274" width="16.140625" customWidth="1"/>
    <col min="275" max="275" width="20.140625" customWidth="1"/>
    <col min="276" max="276" width="20.42578125" customWidth="1"/>
    <col min="277" max="277" width="23.140625" customWidth="1"/>
    <col min="515" max="515" width="78.140625" customWidth="1"/>
    <col min="516" max="517" width="15.85546875" customWidth="1"/>
    <col min="518" max="518" width="17" bestFit="1" customWidth="1"/>
    <col min="519" max="519" width="15.85546875" bestFit="1" customWidth="1"/>
    <col min="520" max="520" width="16.42578125" bestFit="1" customWidth="1"/>
    <col min="521" max="521" width="15.85546875" bestFit="1" customWidth="1"/>
    <col min="522" max="522" width="16.42578125" bestFit="1" customWidth="1"/>
    <col min="523" max="523" width="15.85546875" bestFit="1" customWidth="1"/>
    <col min="524" max="524" width="16.42578125" bestFit="1" customWidth="1"/>
    <col min="525" max="525" width="15.42578125" customWidth="1"/>
    <col min="526" max="526" width="15.85546875" bestFit="1" customWidth="1"/>
    <col min="527" max="528" width="16.42578125" bestFit="1" customWidth="1"/>
    <col min="529" max="529" width="16" customWidth="1"/>
    <col min="530" max="530" width="16.140625" customWidth="1"/>
    <col min="531" max="531" width="20.140625" customWidth="1"/>
    <col min="532" max="532" width="20.42578125" customWidth="1"/>
    <col min="533" max="533" width="23.140625" customWidth="1"/>
    <col min="771" max="771" width="78.140625" customWidth="1"/>
    <col min="772" max="773" width="15.85546875" customWidth="1"/>
    <col min="774" max="774" width="17" bestFit="1" customWidth="1"/>
    <col min="775" max="775" width="15.85546875" bestFit="1" customWidth="1"/>
    <col min="776" max="776" width="16.42578125" bestFit="1" customWidth="1"/>
    <col min="777" max="777" width="15.85546875" bestFit="1" customWidth="1"/>
    <col min="778" max="778" width="16.42578125" bestFit="1" customWidth="1"/>
    <col min="779" max="779" width="15.85546875" bestFit="1" customWidth="1"/>
    <col min="780" max="780" width="16.42578125" bestFit="1" customWidth="1"/>
    <col min="781" max="781" width="15.42578125" customWidth="1"/>
    <col min="782" max="782" width="15.85546875" bestFit="1" customWidth="1"/>
    <col min="783" max="784" width="16.42578125" bestFit="1" customWidth="1"/>
    <col min="785" max="785" width="16" customWidth="1"/>
    <col min="786" max="786" width="16.140625" customWidth="1"/>
    <col min="787" max="787" width="20.140625" customWidth="1"/>
    <col min="788" max="788" width="20.42578125" customWidth="1"/>
    <col min="789" max="789" width="23.140625" customWidth="1"/>
    <col min="1027" max="1027" width="78.140625" customWidth="1"/>
    <col min="1028" max="1029" width="15.85546875" customWidth="1"/>
    <col min="1030" max="1030" width="17" bestFit="1" customWidth="1"/>
    <col min="1031" max="1031" width="15.85546875" bestFit="1" customWidth="1"/>
    <col min="1032" max="1032" width="16.42578125" bestFit="1" customWidth="1"/>
    <col min="1033" max="1033" width="15.85546875" bestFit="1" customWidth="1"/>
    <col min="1034" max="1034" width="16.42578125" bestFit="1" customWidth="1"/>
    <col min="1035" max="1035" width="15.85546875" bestFit="1" customWidth="1"/>
    <col min="1036" max="1036" width="16.42578125" bestFit="1" customWidth="1"/>
    <col min="1037" max="1037" width="15.42578125" customWidth="1"/>
    <col min="1038" max="1038" width="15.85546875" bestFit="1" customWidth="1"/>
    <col min="1039" max="1040" width="16.42578125" bestFit="1" customWidth="1"/>
    <col min="1041" max="1041" width="16" customWidth="1"/>
    <col min="1042" max="1042" width="16.140625" customWidth="1"/>
    <col min="1043" max="1043" width="20.140625" customWidth="1"/>
    <col min="1044" max="1044" width="20.42578125" customWidth="1"/>
    <col min="1045" max="1045" width="23.140625" customWidth="1"/>
    <col min="1283" max="1283" width="78.140625" customWidth="1"/>
    <col min="1284" max="1285" width="15.85546875" customWidth="1"/>
    <col min="1286" max="1286" width="17" bestFit="1" customWidth="1"/>
    <col min="1287" max="1287" width="15.85546875" bestFit="1" customWidth="1"/>
    <col min="1288" max="1288" width="16.42578125" bestFit="1" customWidth="1"/>
    <col min="1289" max="1289" width="15.85546875" bestFit="1" customWidth="1"/>
    <col min="1290" max="1290" width="16.42578125" bestFit="1" customWidth="1"/>
    <col min="1291" max="1291" width="15.85546875" bestFit="1" customWidth="1"/>
    <col min="1292" max="1292" width="16.42578125" bestFit="1" customWidth="1"/>
    <col min="1293" max="1293" width="15.42578125" customWidth="1"/>
    <col min="1294" max="1294" width="15.85546875" bestFit="1" customWidth="1"/>
    <col min="1295" max="1296" width="16.42578125" bestFit="1" customWidth="1"/>
    <col min="1297" max="1297" width="16" customWidth="1"/>
    <col min="1298" max="1298" width="16.140625" customWidth="1"/>
    <col min="1299" max="1299" width="20.140625" customWidth="1"/>
    <col min="1300" max="1300" width="20.42578125" customWidth="1"/>
    <col min="1301" max="1301" width="23.140625" customWidth="1"/>
    <col min="1539" max="1539" width="78.140625" customWidth="1"/>
    <col min="1540" max="1541" width="15.85546875" customWidth="1"/>
    <col min="1542" max="1542" width="17" bestFit="1" customWidth="1"/>
    <col min="1543" max="1543" width="15.85546875" bestFit="1" customWidth="1"/>
    <col min="1544" max="1544" width="16.42578125" bestFit="1" customWidth="1"/>
    <col min="1545" max="1545" width="15.85546875" bestFit="1" customWidth="1"/>
    <col min="1546" max="1546" width="16.42578125" bestFit="1" customWidth="1"/>
    <col min="1547" max="1547" width="15.85546875" bestFit="1" customWidth="1"/>
    <col min="1548" max="1548" width="16.42578125" bestFit="1" customWidth="1"/>
    <col min="1549" max="1549" width="15.42578125" customWidth="1"/>
    <col min="1550" max="1550" width="15.85546875" bestFit="1" customWidth="1"/>
    <col min="1551" max="1552" width="16.42578125" bestFit="1" customWidth="1"/>
    <col min="1553" max="1553" width="16" customWidth="1"/>
    <col min="1554" max="1554" width="16.140625" customWidth="1"/>
    <col min="1555" max="1555" width="20.140625" customWidth="1"/>
    <col min="1556" max="1556" width="20.42578125" customWidth="1"/>
    <col min="1557" max="1557" width="23.140625" customWidth="1"/>
    <col min="1795" max="1795" width="78.140625" customWidth="1"/>
    <col min="1796" max="1797" width="15.85546875" customWidth="1"/>
    <col min="1798" max="1798" width="17" bestFit="1" customWidth="1"/>
    <col min="1799" max="1799" width="15.85546875" bestFit="1" customWidth="1"/>
    <col min="1800" max="1800" width="16.42578125" bestFit="1" customWidth="1"/>
    <col min="1801" max="1801" width="15.85546875" bestFit="1" customWidth="1"/>
    <col min="1802" max="1802" width="16.42578125" bestFit="1" customWidth="1"/>
    <col min="1803" max="1803" width="15.85546875" bestFit="1" customWidth="1"/>
    <col min="1804" max="1804" width="16.42578125" bestFit="1" customWidth="1"/>
    <col min="1805" max="1805" width="15.42578125" customWidth="1"/>
    <col min="1806" max="1806" width="15.85546875" bestFit="1" customWidth="1"/>
    <col min="1807" max="1808" width="16.42578125" bestFit="1" customWidth="1"/>
    <col min="1809" max="1809" width="16" customWidth="1"/>
    <col min="1810" max="1810" width="16.140625" customWidth="1"/>
    <col min="1811" max="1811" width="20.140625" customWidth="1"/>
    <col min="1812" max="1812" width="20.42578125" customWidth="1"/>
    <col min="1813" max="1813" width="23.140625" customWidth="1"/>
    <col min="2051" max="2051" width="78.140625" customWidth="1"/>
    <col min="2052" max="2053" width="15.85546875" customWidth="1"/>
    <col min="2054" max="2054" width="17" bestFit="1" customWidth="1"/>
    <col min="2055" max="2055" width="15.85546875" bestFit="1" customWidth="1"/>
    <col min="2056" max="2056" width="16.42578125" bestFit="1" customWidth="1"/>
    <col min="2057" max="2057" width="15.85546875" bestFit="1" customWidth="1"/>
    <col min="2058" max="2058" width="16.42578125" bestFit="1" customWidth="1"/>
    <col min="2059" max="2059" width="15.85546875" bestFit="1" customWidth="1"/>
    <col min="2060" max="2060" width="16.42578125" bestFit="1" customWidth="1"/>
    <col min="2061" max="2061" width="15.42578125" customWidth="1"/>
    <col min="2062" max="2062" width="15.85546875" bestFit="1" customWidth="1"/>
    <col min="2063" max="2064" width="16.42578125" bestFit="1" customWidth="1"/>
    <col min="2065" max="2065" width="16" customWidth="1"/>
    <col min="2066" max="2066" width="16.140625" customWidth="1"/>
    <col min="2067" max="2067" width="20.140625" customWidth="1"/>
    <col min="2068" max="2068" width="20.42578125" customWidth="1"/>
    <col min="2069" max="2069" width="23.140625" customWidth="1"/>
    <col min="2307" max="2307" width="78.140625" customWidth="1"/>
    <col min="2308" max="2309" width="15.85546875" customWidth="1"/>
    <col min="2310" max="2310" width="17" bestFit="1" customWidth="1"/>
    <col min="2311" max="2311" width="15.85546875" bestFit="1" customWidth="1"/>
    <col min="2312" max="2312" width="16.42578125" bestFit="1" customWidth="1"/>
    <col min="2313" max="2313" width="15.85546875" bestFit="1" customWidth="1"/>
    <col min="2314" max="2314" width="16.42578125" bestFit="1" customWidth="1"/>
    <col min="2315" max="2315" width="15.85546875" bestFit="1" customWidth="1"/>
    <col min="2316" max="2316" width="16.42578125" bestFit="1" customWidth="1"/>
    <col min="2317" max="2317" width="15.42578125" customWidth="1"/>
    <col min="2318" max="2318" width="15.85546875" bestFit="1" customWidth="1"/>
    <col min="2319" max="2320" width="16.42578125" bestFit="1" customWidth="1"/>
    <col min="2321" max="2321" width="16" customWidth="1"/>
    <col min="2322" max="2322" width="16.140625" customWidth="1"/>
    <col min="2323" max="2323" width="20.140625" customWidth="1"/>
    <col min="2324" max="2324" width="20.42578125" customWidth="1"/>
    <col min="2325" max="2325" width="23.140625" customWidth="1"/>
    <col min="2563" max="2563" width="78.140625" customWidth="1"/>
    <col min="2564" max="2565" width="15.85546875" customWidth="1"/>
    <col min="2566" max="2566" width="17" bestFit="1" customWidth="1"/>
    <col min="2567" max="2567" width="15.85546875" bestFit="1" customWidth="1"/>
    <col min="2568" max="2568" width="16.42578125" bestFit="1" customWidth="1"/>
    <col min="2569" max="2569" width="15.85546875" bestFit="1" customWidth="1"/>
    <col min="2570" max="2570" width="16.42578125" bestFit="1" customWidth="1"/>
    <col min="2571" max="2571" width="15.85546875" bestFit="1" customWidth="1"/>
    <col min="2572" max="2572" width="16.42578125" bestFit="1" customWidth="1"/>
    <col min="2573" max="2573" width="15.42578125" customWidth="1"/>
    <col min="2574" max="2574" width="15.85546875" bestFit="1" customWidth="1"/>
    <col min="2575" max="2576" width="16.42578125" bestFit="1" customWidth="1"/>
    <col min="2577" max="2577" width="16" customWidth="1"/>
    <col min="2578" max="2578" width="16.140625" customWidth="1"/>
    <col min="2579" max="2579" width="20.140625" customWidth="1"/>
    <col min="2580" max="2580" width="20.42578125" customWidth="1"/>
    <col min="2581" max="2581" width="23.140625" customWidth="1"/>
    <col min="2819" max="2819" width="78.140625" customWidth="1"/>
    <col min="2820" max="2821" width="15.85546875" customWidth="1"/>
    <col min="2822" max="2822" width="17" bestFit="1" customWidth="1"/>
    <col min="2823" max="2823" width="15.85546875" bestFit="1" customWidth="1"/>
    <col min="2824" max="2824" width="16.42578125" bestFit="1" customWidth="1"/>
    <col min="2825" max="2825" width="15.85546875" bestFit="1" customWidth="1"/>
    <col min="2826" max="2826" width="16.42578125" bestFit="1" customWidth="1"/>
    <col min="2827" max="2827" width="15.85546875" bestFit="1" customWidth="1"/>
    <col min="2828" max="2828" width="16.42578125" bestFit="1" customWidth="1"/>
    <col min="2829" max="2829" width="15.42578125" customWidth="1"/>
    <col min="2830" max="2830" width="15.85546875" bestFit="1" customWidth="1"/>
    <col min="2831" max="2832" width="16.42578125" bestFit="1" customWidth="1"/>
    <col min="2833" max="2833" width="16" customWidth="1"/>
    <col min="2834" max="2834" width="16.140625" customWidth="1"/>
    <col min="2835" max="2835" width="20.140625" customWidth="1"/>
    <col min="2836" max="2836" width="20.42578125" customWidth="1"/>
    <col min="2837" max="2837" width="23.140625" customWidth="1"/>
    <col min="3075" max="3075" width="78.140625" customWidth="1"/>
    <col min="3076" max="3077" width="15.85546875" customWidth="1"/>
    <col min="3078" max="3078" width="17" bestFit="1" customWidth="1"/>
    <col min="3079" max="3079" width="15.85546875" bestFit="1" customWidth="1"/>
    <col min="3080" max="3080" width="16.42578125" bestFit="1" customWidth="1"/>
    <col min="3081" max="3081" width="15.85546875" bestFit="1" customWidth="1"/>
    <col min="3082" max="3082" width="16.42578125" bestFit="1" customWidth="1"/>
    <col min="3083" max="3083" width="15.85546875" bestFit="1" customWidth="1"/>
    <col min="3084" max="3084" width="16.42578125" bestFit="1" customWidth="1"/>
    <col min="3085" max="3085" width="15.42578125" customWidth="1"/>
    <col min="3086" max="3086" width="15.85546875" bestFit="1" customWidth="1"/>
    <col min="3087" max="3088" width="16.42578125" bestFit="1" customWidth="1"/>
    <col min="3089" max="3089" width="16" customWidth="1"/>
    <col min="3090" max="3090" width="16.140625" customWidth="1"/>
    <col min="3091" max="3091" width="20.140625" customWidth="1"/>
    <col min="3092" max="3092" width="20.42578125" customWidth="1"/>
    <col min="3093" max="3093" width="23.140625" customWidth="1"/>
    <col min="3331" max="3331" width="78.140625" customWidth="1"/>
    <col min="3332" max="3333" width="15.85546875" customWidth="1"/>
    <col min="3334" max="3334" width="17" bestFit="1" customWidth="1"/>
    <col min="3335" max="3335" width="15.85546875" bestFit="1" customWidth="1"/>
    <col min="3336" max="3336" width="16.42578125" bestFit="1" customWidth="1"/>
    <col min="3337" max="3337" width="15.85546875" bestFit="1" customWidth="1"/>
    <col min="3338" max="3338" width="16.42578125" bestFit="1" customWidth="1"/>
    <col min="3339" max="3339" width="15.85546875" bestFit="1" customWidth="1"/>
    <col min="3340" max="3340" width="16.42578125" bestFit="1" customWidth="1"/>
    <col min="3341" max="3341" width="15.42578125" customWidth="1"/>
    <col min="3342" max="3342" width="15.85546875" bestFit="1" customWidth="1"/>
    <col min="3343" max="3344" width="16.42578125" bestFit="1" customWidth="1"/>
    <col min="3345" max="3345" width="16" customWidth="1"/>
    <col min="3346" max="3346" width="16.140625" customWidth="1"/>
    <col min="3347" max="3347" width="20.140625" customWidth="1"/>
    <col min="3348" max="3348" width="20.42578125" customWidth="1"/>
    <col min="3349" max="3349" width="23.140625" customWidth="1"/>
    <col min="3587" max="3587" width="78.140625" customWidth="1"/>
    <col min="3588" max="3589" width="15.85546875" customWidth="1"/>
    <col min="3590" max="3590" width="17" bestFit="1" customWidth="1"/>
    <col min="3591" max="3591" width="15.85546875" bestFit="1" customWidth="1"/>
    <col min="3592" max="3592" width="16.42578125" bestFit="1" customWidth="1"/>
    <col min="3593" max="3593" width="15.85546875" bestFit="1" customWidth="1"/>
    <col min="3594" max="3594" width="16.42578125" bestFit="1" customWidth="1"/>
    <col min="3595" max="3595" width="15.85546875" bestFit="1" customWidth="1"/>
    <col min="3596" max="3596" width="16.42578125" bestFit="1" customWidth="1"/>
    <col min="3597" max="3597" width="15.42578125" customWidth="1"/>
    <col min="3598" max="3598" width="15.85546875" bestFit="1" customWidth="1"/>
    <col min="3599" max="3600" width="16.42578125" bestFit="1" customWidth="1"/>
    <col min="3601" max="3601" width="16" customWidth="1"/>
    <col min="3602" max="3602" width="16.140625" customWidth="1"/>
    <col min="3603" max="3603" width="20.140625" customWidth="1"/>
    <col min="3604" max="3604" width="20.42578125" customWidth="1"/>
    <col min="3605" max="3605" width="23.140625" customWidth="1"/>
    <col min="3843" max="3843" width="78.140625" customWidth="1"/>
    <col min="3844" max="3845" width="15.85546875" customWidth="1"/>
    <col min="3846" max="3846" width="17" bestFit="1" customWidth="1"/>
    <col min="3847" max="3847" width="15.85546875" bestFit="1" customWidth="1"/>
    <col min="3848" max="3848" width="16.42578125" bestFit="1" customWidth="1"/>
    <col min="3849" max="3849" width="15.85546875" bestFit="1" customWidth="1"/>
    <col min="3850" max="3850" width="16.42578125" bestFit="1" customWidth="1"/>
    <col min="3851" max="3851" width="15.85546875" bestFit="1" customWidth="1"/>
    <col min="3852" max="3852" width="16.42578125" bestFit="1" customWidth="1"/>
    <col min="3853" max="3853" width="15.42578125" customWidth="1"/>
    <col min="3854" max="3854" width="15.85546875" bestFit="1" customWidth="1"/>
    <col min="3855" max="3856" width="16.42578125" bestFit="1" customWidth="1"/>
    <col min="3857" max="3857" width="16" customWidth="1"/>
    <col min="3858" max="3858" width="16.140625" customWidth="1"/>
    <col min="3859" max="3859" width="20.140625" customWidth="1"/>
    <col min="3860" max="3860" width="20.42578125" customWidth="1"/>
    <col min="3861" max="3861" width="23.140625" customWidth="1"/>
    <col min="4099" max="4099" width="78.140625" customWidth="1"/>
    <col min="4100" max="4101" width="15.85546875" customWidth="1"/>
    <col min="4102" max="4102" width="17" bestFit="1" customWidth="1"/>
    <col min="4103" max="4103" width="15.85546875" bestFit="1" customWidth="1"/>
    <col min="4104" max="4104" width="16.42578125" bestFit="1" customWidth="1"/>
    <col min="4105" max="4105" width="15.85546875" bestFit="1" customWidth="1"/>
    <col min="4106" max="4106" width="16.42578125" bestFit="1" customWidth="1"/>
    <col min="4107" max="4107" width="15.85546875" bestFit="1" customWidth="1"/>
    <col min="4108" max="4108" width="16.42578125" bestFit="1" customWidth="1"/>
    <col min="4109" max="4109" width="15.42578125" customWidth="1"/>
    <col min="4110" max="4110" width="15.85546875" bestFit="1" customWidth="1"/>
    <col min="4111" max="4112" width="16.42578125" bestFit="1" customWidth="1"/>
    <col min="4113" max="4113" width="16" customWidth="1"/>
    <col min="4114" max="4114" width="16.140625" customWidth="1"/>
    <col min="4115" max="4115" width="20.140625" customWidth="1"/>
    <col min="4116" max="4116" width="20.42578125" customWidth="1"/>
    <col min="4117" max="4117" width="23.140625" customWidth="1"/>
    <col min="4355" max="4355" width="78.140625" customWidth="1"/>
    <col min="4356" max="4357" width="15.85546875" customWidth="1"/>
    <col min="4358" max="4358" width="17" bestFit="1" customWidth="1"/>
    <col min="4359" max="4359" width="15.85546875" bestFit="1" customWidth="1"/>
    <col min="4360" max="4360" width="16.42578125" bestFit="1" customWidth="1"/>
    <col min="4361" max="4361" width="15.85546875" bestFit="1" customWidth="1"/>
    <col min="4362" max="4362" width="16.42578125" bestFit="1" customWidth="1"/>
    <col min="4363" max="4363" width="15.85546875" bestFit="1" customWidth="1"/>
    <col min="4364" max="4364" width="16.42578125" bestFit="1" customWidth="1"/>
    <col min="4365" max="4365" width="15.42578125" customWidth="1"/>
    <col min="4366" max="4366" width="15.85546875" bestFit="1" customWidth="1"/>
    <col min="4367" max="4368" width="16.42578125" bestFit="1" customWidth="1"/>
    <col min="4369" max="4369" width="16" customWidth="1"/>
    <col min="4370" max="4370" width="16.140625" customWidth="1"/>
    <col min="4371" max="4371" width="20.140625" customWidth="1"/>
    <col min="4372" max="4372" width="20.42578125" customWidth="1"/>
    <col min="4373" max="4373" width="23.140625" customWidth="1"/>
    <col min="4611" max="4611" width="78.140625" customWidth="1"/>
    <col min="4612" max="4613" width="15.85546875" customWidth="1"/>
    <col min="4614" max="4614" width="17" bestFit="1" customWidth="1"/>
    <col min="4615" max="4615" width="15.85546875" bestFit="1" customWidth="1"/>
    <col min="4616" max="4616" width="16.42578125" bestFit="1" customWidth="1"/>
    <col min="4617" max="4617" width="15.85546875" bestFit="1" customWidth="1"/>
    <col min="4618" max="4618" width="16.42578125" bestFit="1" customWidth="1"/>
    <col min="4619" max="4619" width="15.85546875" bestFit="1" customWidth="1"/>
    <col min="4620" max="4620" width="16.42578125" bestFit="1" customWidth="1"/>
    <col min="4621" max="4621" width="15.42578125" customWidth="1"/>
    <col min="4622" max="4622" width="15.85546875" bestFit="1" customWidth="1"/>
    <col min="4623" max="4624" width="16.42578125" bestFit="1" customWidth="1"/>
    <col min="4625" max="4625" width="16" customWidth="1"/>
    <col min="4626" max="4626" width="16.140625" customWidth="1"/>
    <col min="4627" max="4627" width="20.140625" customWidth="1"/>
    <col min="4628" max="4628" width="20.42578125" customWidth="1"/>
    <col min="4629" max="4629" width="23.140625" customWidth="1"/>
    <col min="4867" max="4867" width="78.140625" customWidth="1"/>
    <col min="4868" max="4869" width="15.85546875" customWidth="1"/>
    <col min="4870" max="4870" width="17" bestFit="1" customWidth="1"/>
    <col min="4871" max="4871" width="15.85546875" bestFit="1" customWidth="1"/>
    <col min="4872" max="4872" width="16.42578125" bestFit="1" customWidth="1"/>
    <col min="4873" max="4873" width="15.85546875" bestFit="1" customWidth="1"/>
    <col min="4874" max="4874" width="16.42578125" bestFit="1" customWidth="1"/>
    <col min="4875" max="4875" width="15.85546875" bestFit="1" customWidth="1"/>
    <col min="4876" max="4876" width="16.42578125" bestFit="1" customWidth="1"/>
    <col min="4877" max="4877" width="15.42578125" customWidth="1"/>
    <col min="4878" max="4878" width="15.85546875" bestFit="1" customWidth="1"/>
    <col min="4879" max="4880" width="16.42578125" bestFit="1" customWidth="1"/>
    <col min="4881" max="4881" width="16" customWidth="1"/>
    <col min="4882" max="4882" width="16.140625" customWidth="1"/>
    <col min="4883" max="4883" width="20.140625" customWidth="1"/>
    <col min="4884" max="4884" width="20.42578125" customWidth="1"/>
    <col min="4885" max="4885" width="23.140625" customWidth="1"/>
    <col min="5123" max="5123" width="78.140625" customWidth="1"/>
    <col min="5124" max="5125" width="15.85546875" customWidth="1"/>
    <col min="5126" max="5126" width="17" bestFit="1" customWidth="1"/>
    <col min="5127" max="5127" width="15.85546875" bestFit="1" customWidth="1"/>
    <col min="5128" max="5128" width="16.42578125" bestFit="1" customWidth="1"/>
    <col min="5129" max="5129" width="15.85546875" bestFit="1" customWidth="1"/>
    <col min="5130" max="5130" width="16.42578125" bestFit="1" customWidth="1"/>
    <col min="5131" max="5131" width="15.85546875" bestFit="1" customWidth="1"/>
    <col min="5132" max="5132" width="16.42578125" bestFit="1" customWidth="1"/>
    <col min="5133" max="5133" width="15.42578125" customWidth="1"/>
    <col min="5134" max="5134" width="15.85546875" bestFit="1" customWidth="1"/>
    <col min="5135" max="5136" width="16.42578125" bestFit="1" customWidth="1"/>
    <col min="5137" max="5137" width="16" customWidth="1"/>
    <col min="5138" max="5138" width="16.140625" customWidth="1"/>
    <col min="5139" max="5139" width="20.140625" customWidth="1"/>
    <col min="5140" max="5140" width="20.42578125" customWidth="1"/>
    <col min="5141" max="5141" width="23.140625" customWidth="1"/>
    <col min="5379" max="5379" width="78.140625" customWidth="1"/>
    <col min="5380" max="5381" width="15.85546875" customWidth="1"/>
    <col min="5382" max="5382" width="17" bestFit="1" customWidth="1"/>
    <col min="5383" max="5383" width="15.85546875" bestFit="1" customWidth="1"/>
    <col min="5384" max="5384" width="16.42578125" bestFit="1" customWidth="1"/>
    <col min="5385" max="5385" width="15.85546875" bestFit="1" customWidth="1"/>
    <col min="5386" max="5386" width="16.42578125" bestFit="1" customWidth="1"/>
    <col min="5387" max="5387" width="15.85546875" bestFit="1" customWidth="1"/>
    <col min="5388" max="5388" width="16.42578125" bestFit="1" customWidth="1"/>
    <col min="5389" max="5389" width="15.42578125" customWidth="1"/>
    <col min="5390" max="5390" width="15.85546875" bestFit="1" customWidth="1"/>
    <col min="5391" max="5392" width="16.42578125" bestFit="1" customWidth="1"/>
    <col min="5393" max="5393" width="16" customWidth="1"/>
    <col min="5394" max="5394" width="16.140625" customWidth="1"/>
    <col min="5395" max="5395" width="20.140625" customWidth="1"/>
    <col min="5396" max="5396" width="20.42578125" customWidth="1"/>
    <col min="5397" max="5397" width="23.140625" customWidth="1"/>
    <col min="5635" max="5635" width="78.140625" customWidth="1"/>
    <col min="5636" max="5637" width="15.85546875" customWidth="1"/>
    <col min="5638" max="5638" width="17" bestFit="1" customWidth="1"/>
    <col min="5639" max="5639" width="15.85546875" bestFit="1" customWidth="1"/>
    <col min="5640" max="5640" width="16.42578125" bestFit="1" customWidth="1"/>
    <col min="5641" max="5641" width="15.85546875" bestFit="1" customWidth="1"/>
    <col min="5642" max="5642" width="16.42578125" bestFit="1" customWidth="1"/>
    <col min="5643" max="5643" width="15.85546875" bestFit="1" customWidth="1"/>
    <col min="5644" max="5644" width="16.42578125" bestFit="1" customWidth="1"/>
    <col min="5645" max="5645" width="15.42578125" customWidth="1"/>
    <col min="5646" max="5646" width="15.85546875" bestFit="1" customWidth="1"/>
    <col min="5647" max="5648" width="16.42578125" bestFit="1" customWidth="1"/>
    <col min="5649" max="5649" width="16" customWidth="1"/>
    <col min="5650" max="5650" width="16.140625" customWidth="1"/>
    <col min="5651" max="5651" width="20.140625" customWidth="1"/>
    <col min="5652" max="5652" width="20.42578125" customWidth="1"/>
    <col min="5653" max="5653" width="23.140625" customWidth="1"/>
    <col min="5891" max="5891" width="78.140625" customWidth="1"/>
    <col min="5892" max="5893" width="15.85546875" customWidth="1"/>
    <col min="5894" max="5894" width="17" bestFit="1" customWidth="1"/>
    <col min="5895" max="5895" width="15.85546875" bestFit="1" customWidth="1"/>
    <col min="5896" max="5896" width="16.42578125" bestFit="1" customWidth="1"/>
    <col min="5897" max="5897" width="15.85546875" bestFit="1" customWidth="1"/>
    <col min="5898" max="5898" width="16.42578125" bestFit="1" customWidth="1"/>
    <col min="5899" max="5899" width="15.85546875" bestFit="1" customWidth="1"/>
    <col min="5900" max="5900" width="16.42578125" bestFit="1" customWidth="1"/>
    <col min="5901" max="5901" width="15.42578125" customWidth="1"/>
    <col min="5902" max="5902" width="15.85546875" bestFit="1" customWidth="1"/>
    <col min="5903" max="5904" width="16.42578125" bestFit="1" customWidth="1"/>
    <col min="5905" max="5905" width="16" customWidth="1"/>
    <col min="5906" max="5906" width="16.140625" customWidth="1"/>
    <col min="5907" max="5907" width="20.140625" customWidth="1"/>
    <col min="5908" max="5908" width="20.42578125" customWidth="1"/>
    <col min="5909" max="5909" width="23.140625" customWidth="1"/>
    <col min="6147" max="6147" width="78.140625" customWidth="1"/>
    <col min="6148" max="6149" width="15.85546875" customWidth="1"/>
    <col min="6150" max="6150" width="17" bestFit="1" customWidth="1"/>
    <col min="6151" max="6151" width="15.85546875" bestFit="1" customWidth="1"/>
    <col min="6152" max="6152" width="16.42578125" bestFit="1" customWidth="1"/>
    <col min="6153" max="6153" width="15.85546875" bestFit="1" customWidth="1"/>
    <col min="6154" max="6154" width="16.42578125" bestFit="1" customWidth="1"/>
    <col min="6155" max="6155" width="15.85546875" bestFit="1" customWidth="1"/>
    <col min="6156" max="6156" width="16.42578125" bestFit="1" customWidth="1"/>
    <col min="6157" max="6157" width="15.42578125" customWidth="1"/>
    <col min="6158" max="6158" width="15.85546875" bestFit="1" customWidth="1"/>
    <col min="6159" max="6160" width="16.42578125" bestFit="1" customWidth="1"/>
    <col min="6161" max="6161" width="16" customWidth="1"/>
    <col min="6162" max="6162" width="16.140625" customWidth="1"/>
    <col min="6163" max="6163" width="20.140625" customWidth="1"/>
    <col min="6164" max="6164" width="20.42578125" customWidth="1"/>
    <col min="6165" max="6165" width="23.140625" customWidth="1"/>
    <col min="6403" max="6403" width="78.140625" customWidth="1"/>
    <col min="6404" max="6405" width="15.85546875" customWidth="1"/>
    <col min="6406" max="6406" width="17" bestFit="1" customWidth="1"/>
    <col min="6407" max="6407" width="15.85546875" bestFit="1" customWidth="1"/>
    <col min="6408" max="6408" width="16.42578125" bestFit="1" customWidth="1"/>
    <col min="6409" max="6409" width="15.85546875" bestFit="1" customWidth="1"/>
    <col min="6410" max="6410" width="16.42578125" bestFit="1" customWidth="1"/>
    <col min="6411" max="6411" width="15.85546875" bestFit="1" customWidth="1"/>
    <col min="6412" max="6412" width="16.42578125" bestFit="1" customWidth="1"/>
    <col min="6413" max="6413" width="15.42578125" customWidth="1"/>
    <col min="6414" max="6414" width="15.85546875" bestFit="1" customWidth="1"/>
    <col min="6415" max="6416" width="16.42578125" bestFit="1" customWidth="1"/>
    <col min="6417" max="6417" width="16" customWidth="1"/>
    <col min="6418" max="6418" width="16.140625" customWidth="1"/>
    <col min="6419" max="6419" width="20.140625" customWidth="1"/>
    <col min="6420" max="6420" width="20.42578125" customWidth="1"/>
    <col min="6421" max="6421" width="23.140625" customWidth="1"/>
    <col min="6659" max="6659" width="78.140625" customWidth="1"/>
    <col min="6660" max="6661" width="15.85546875" customWidth="1"/>
    <col min="6662" max="6662" width="17" bestFit="1" customWidth="1"/>
    <col min="6663" max="6663" width="15.85546875" bestFit="1" customWidth="1"/>
    <col min="6664" max="6664" width="16.42578125" bestFit="1" customWidth="1"/>
    <col min="6665" max="6665" width="15.85546875" bestFit="1" customWidth="1"/>
    <col min="6666" max="6666" width="16.42578125" bestFit="1" customWidth="1"/>
    <col min="6667" max="6667" width="15.85546875" bestFit="1" customWidth="1"/>
    <col min="6668" max="6668" width="16.42578125" bestFit="1" customWidth="1"/>
    <col min="6669" max="6669" width="15.42578125" customWidth="1"/>
    <col min="6670" max="6670" width="15.85546875" bestFit="1" customWidth="1"/>
    <col min="6671" max="6672" width="16.42578125" bestFit="1" customWidth="1"/>
    <col min="6673" max="6673" width="16" customWidth="1"/>
    <col min="6674" max="6674" width="16.140625" customWidth="1"/>
    <col min="6675" max="6675" width="20.140625" customWidth="1"/>
    <col min="6676" max="6676" width="20.42578125" customWidth="1"/>
    <col min="6677" max="6677" width="23.140625" customWidth="1"/>
    <col min="6915" max="6915" width="78.140625" customWidth="1"/>
    <col min="6916" max="6917" width="15.85546875" customWidth="1"/>
    <col min="6918" max="6918" width="17" bestFit="1" customWidth="1"/>
    <col min="6919" max="6919" width="15.85546875" bestFit="1" customWidth="1"/>
    <col min="6920" max="6920" width="16.42578125" bestFit="1" customWidth="1"/>
    <col min="6921" max="6921" width="15.85546875" bestFit="1" customWidth="1"/>
    <col min="6922" max="6922" width="16.42578125" bestFit="1" customWidth="1"/>
    <col min="6923" max="6923" width="15.85546875" bestFit="1" customWidth="1"/>
    <col min="6924" max="6924" width="16.42578125" bestFit="1" customWidth="1"/>
    <col min="6925" max="6925" width="15.42578125" customWidth="1"/>
    <col min="6926" max="6926" width="15.85546875" bestFit="1" customWidth="1"/>
    <col min="6927" max="6928" width="16.42578125" bestFit="1" customWidth="1"/>
    <col min="6929" max="6929" width="16" customWidth="1"/>
    <col min="6930" max="6930" width="16.140625" customWidth="1"/>
    <col min="6931" max="6931" width="20.140625" customWidth="1"/>
    <col min="6932" max="6932" width="20.42578125" customWidth="1"/>
    <col min="6933" max="6933" width="23.140625" customWidth="1"/>
    <col min="7171" max="7171" width="78.140625" customWidth="1"/>
    <col min="7172" max="7173" width="15.85546875" customWidth="1"/>
    <col min="7174" max="7174" width="17" bestFit="1" customWidth="1"/>
    <col min="7175" max="7175" width="15.85546875" bestFit="1" customWidth="1"/>
    <col min="7176" max="7176" width="16.42578125" bestFit="1" customWidth="1"/>
    <col min="7177" max="7177" width="15.85546875" bestFit="1" customWidth="1"/>
    <col min="7178" max="7178" width="16.42578125" bestFit="1" customWidth="1"/>
    <col min="7179" max="7179" width="15.85546875" bestFit="1" customWidth="1"/>
    <col min="7180" max="7180" width="16.42578125" bestFit="1" customWidth="1"/>
    <col min="7181" max="7181" width="15.42578125" customWidth="1"/>
    <col min="7182" max="7182" width="15.85546875" bestFit="1" customWidth="1"/>
    <col min="7183" max="7184" width="16.42578125" bestFit="1" customWidth="1"/>
    <col min="7185" max="7185" width="16" customWidth="1"/>
    <col min="7186" max="7186" width="16.140625" customWidth="1"/>
    <col min="7187" max="7187" width="20.140625" customWidth="1"/>
    <col min="7188" max="7188" width="20.42578125" customWidth="1"/>
    <col min="7189" max="7189" width="23.140625" customWidth="1"/>
    <col min="7427" max="7427" width="78.140625" customWidth="1"/>
    <col min="7428" max="7429" width="15.85546875" customWidth="1"/>
    <col min="7430" max="7430" width="17" bestFit="1" customWidth="1"/>
    <col min="7431" max="7431" width="15.85546875" bestFit="1" customWidth="1"/>
    <col min="7432" max="7432" width="16.42578125" bestFit="1" customWidth="1"/>
    <col min="7433" max="7433" width="15.85546875" bestFit="1" customWidth="1"/>
    <col min="7434" max="7434" width="16.42578125" bestFit="1" customWidth="1"/>
    <col min="7435" max="7435" width="15.85546875" bestFit="1" customWidth="1"/>
    <col min="7436" max="7436" width="16.42578125" bestFit="1" customWidth="1"/>
    <col min="7437" max="7437" width="15.42578125" customWidth="1"/>
    <col min="7438" max="7438" width="15.85546875" bestFit="1" customWidth="1"/>
    <col min="7439" max="7440" width="16.42578125" bestFit="1" customWidth="1"/>
    <col min="7441" max="7441" width="16" customWidth="1"/>
    <col min="7442" max="7442" width="16.140625" customWidth="1"/>
    <col min="7443" max="7443" width="20.140625" customWidth="1"/>
    <col min="7444" max="7444" width="20.42578125" customWidth="1"/>
    <col min="7445" max="7445" width="23.140625" customWidth="1"/>
    <col min="7683" max="7683" width="78.140625" customWidth="1"/>
    <col min="7684" max="7685" width="15.85546875" customWidth="1"/>
    <col min="7686" max="7686" width="17" bestFit="1" customWidth="1"/>
    <col min="7687" max="7687" width="15.85546875" bestFit="1" customWidth="1"/>
    <col min="7688" max="7688" width="16.42578125" bestFit="1" customWidth="1"/>
    <col min="7689" max="7689" width="15.85546875" bestFit="1" customWidth="1"/>
    <col min="7690" max="7690" width="16.42578125" bestFit="1" customWidth="1"/>
    <col min="7691" max="7691" width="15.85546875" bestFit="1" customWidth="1"/>
    <col min="7692" max="7692" width="16.42578125" bestFit="1" customWidth="1"/>
    <col min="7693" max="7693" width="15.42578125" customWidth="1"/>
    <col min="7694" max="7694" width="15.85546875" bestFit="1" customWidth="1"/>
    <col min="7695" max="7696" width="16.42578125" bestFit="1" customWidth="1"/>
    <col min="7697" max="7697" width="16" customWidth="1"/>
    <col min="7698" max="7698" width="16.140625" customWidth="1"/>
    <col min="7699" max="7699" width="20.140625" customWidth="1"/>
    <col min="7700" max="7700" width="20.42578125" customWidth="1"/>
    <col min="7701" max="7701" width="23.140625" customWidth="1"/>
    <col min="7939" max="7939" width="78.140625" customWidth="1"/>
    <col min="7940" max="7941" width="15.85546875" customWidth="1"/>
    <col min="7942" max="7942" width="17" bestFit="1" customWidth="1"/>
    <col min="7943" max="7943" width="15.85546875" bestFit="1" customWidth="1"/>
    <col min="7944" max="7944" width="16.42578125" bestFit="1" customWidth="1"/>
    <col min="7945" max="7945" width="15.85546875" bestFit="1" customWidth="1"/>
    <col min="7946" max="7946" width="16.42578125" bestFit="1" customWidth="1"/>
    <col min="7947" max="7947" width="15.85546875" bestFit="1" customWidth="1"/>
    <col min="7948" max="7948" width="16.42578125" bestFit="1" customWidth="1"/>
    <col min="7949" max="7949" width="15.42578125" customWidth="1"/>
    <col min="7950" max="7950" width="15.85546875" bestFit="1" customWidth="1"/>
    <col min="7951" max="7952" width="16.42578125" bestFit="1" customWidth="1"/>
    <col min="7953" max="7953" width="16" customWidth="1"/>
    <col min="7954" max="7954" width="16.140625" customWidth="1"/>
    <col min="7955" max="7955" width="20.140625" customWidth="1"/>
    <col min="7956" max="7956" width="20.42578125" customWidth="1"/>
    <col min="7957" max="7957" width="23.140625" customWidth="1"/>
    <col min="8195" max="8195" width="78.140625" customWidth="1"/>
    <col min="8196" max="8197" width="15.85546875" customWidth="1"/>
    <col min="8198" max="8198" width="17" bestFit="1" customWidth="1"/>
    <col min="8199" max="8199" width="15.85546875" bestFit="1" customWidth="1"/>
    <col min="8200" max="8200" width="16.42578125" bestFit="1" customWidth="1"/>
    <col min="8201" max="8201" width="15.85546875" bestFit="1" customWidth="1"/>
    <col min="8202" max="8202" width="16.42578125" bestFit="1" customWidth="1"/>
    <col min="8203" max="8203" width="15.85546875" bestFit="1" customWidth="1"/>
    <col min="8204" max="8204" width="16.42578125" bestFit="1" customWidth="1"/>
    <col min="8205" max="8205" width="15.42578125" customWidth="1"/>
    <col min="8206" max="8206" width="15.85546875" bestFit="1" customWidth="1"/>
    <col min="8207" max="8208" width="16.42578125" bestFit="1" customWidth="1"/>
    <col min="8209" max="8209" width="16" customWidth="1"/>
    <col min="8210" max="8210" width="16.140625" customWidth="1"/>
    <col min="8211" max="8211" width="20.140625" customWidth="1"/>
    <col min="8212" max="8212" width="20.42578125" customWidth="1"/>
    <col min="8213" max="8213" width="23.140625" customWidth="1"/>
    <col min="8451" max="8451" width="78.140625" customWidth="1"/>
    <col min="8452" max="8453" width="15.85546875" customWidth="1"/>
    <col min="8454" max="8454" width="17" bestFit="1" customWidth="1"/>
    <col min="8455" max="8455" width="15.85546875" bestFit="1" customWidth="1"/>
    <col min="8456" max="8456" width="16.42578125" bestFit="1" customWidth="1"/>
    <col min="8457" max="8457" width="15.85546875" bestFit="1" customWidth="1"/>
    <col min="8458" max="8458" width="16.42578125" bestFit="1" customWidth="1"/>
    <col min="8459" max="8459" width="15.85546875" bestFit="1" customWidth="1"/>
    <col min="8460" max="8460" width="16.42578125" bestFit="1" customWidth="1"/>
    <col min="8461" max="8461" width="15.42578125" customWidth="1"/>
    <col min="8462" max="8462" width="15.85546875" bestFit="1" customWidth="1"/>
    <col min="8463" max="8464" width="16.42578125" bestFit="1" customWidth="1"/>
    <col min="8465" max="8465" width="16" customWidth="1"/>
    <col min="8466" max="8466" width="16.140625" customWidth="1"/>
    <col min="8467" max="8467" width="20.140625" customWidth="1"/>
    <col min="8468" max="8468" width="20.42578125" customWidth="1"/>
    <col min="8469" max="8469" width="23.140625" customWidth="1"/>
    <col min="8707" max="8707" width="78.140625" customWidth="1"/>
    <col min="8708" max="8709" width="15.85546875" customWidth="1"/>
    <col min="8710" max="8710" width="17" bestFit="1" customWidth="1"/>
    <col min="8711" max="8711" width="15.85546875" bestFit="1" customWidth="1"/>
    <col min="8712" max="8712" width="16.42578125" bestFit="1" customWidth="1"/>
    <col min="8713" max="8713" width="15.85546875" bestFit="1" customWidth="1"/>
    <col min="8714" max="8714" width="16.42578125" bestFit="1" customWidth="1"/>
    <col min="8715" max="8715" width="15.85546875" bestFit="1" customWidth="1"/>
    <col min="8716" max="8716" width="16.42578125" bestFit="1" customWidth="1"/>
    <col min="8717" max="8717" width="15.42578125" customWidth="1"/>
    <col min="8718" max="8718" width="15.85546875" bestFit="1" customWidth="1"/>
    <col min="8719" max="8720" width="16.42578125" bestFit="1" customWidth="1"/>
    <col min="8721" max="8721" width="16" customWidth="1"/>
    <col min="8722" max="8722" width="16.140625" customWidth="1"/>
    <col min="8723" max="8723" width="20.140625" customWidth="1"/>
    <col min="8724" max="8724" width="20.42578125" customWidth="1"/>
    <col min="8725" max="8725" width="23.140625" customWidth="1"/>
    <col min="8963" max="8963" width="78.140625" customWidth="1"/>
    <col min="8964" max="8965" width="15.85546875" customWidth="1"/>
    <col min="8966" max="8966" width="17" bestFit="1" customWidth="1"/>
    <col min="8967" max="8967" width="15.85546875" bestFit="1" customWidth="1"/>
    <col min="8968" max="8968" width="16.42578125" bestFit="1" customWidth="1"/>
    <col min="8969" max="8969" width="15.85546875" bestFit="1" customWidth="1"/>
    <col min="8970" max="8970" width="16.42578125" bestFit="1" customWidth="1"/>
    <col min="8971" max="8971" width="15.85546875" bestFit="1" customWidth="1"/>
    <col min="8972" max="8972" width="16.42578125" bestFit="1" customWidth="1"/>
    <col min="8973" max="8973" width="15.42578125" customWidth="1"/>
    <col min="8974" max="8974" width="15.85546875" bestFit="1" customWidth="1"/>
    <col min="8975" max="8976" width="16.42578125" bestFit="1" customWidth="1"/>
    <col min="8977" max="8977" width="16" customWidth="1"/>
    <col min="8978" max="8978" width="16.140625" customWidth="1"/>
    <col min="8979" max="8979" width="20.140625" customWidth="1"/>
    <col min="8980" max="8980" width="20.42578125" customWidth="1"/>
    <col min="8981" max="8981" width="23.140625" customWidth="1"/>
    <col min="9219" max="9219" width="78.140625" customWidth="1"/>
    <col min="9220" max="9221" width="15.85546875" customWidth="1"/>
    <col min="9222" max="9222" width="17" bestFit="1" customWidth="1"/>
    <col min="9223" max="9223" width="15.85546875" bestFit="1" customWidth="1"/>
    <col min="9224" max="9224" width="16.42578125" bestFit="1" customWidth="1"/>
    <col min="9225" max="9225" width="15.85546875" bestFit="1" customWidth="1"/>
    <col min="9226" max="9226" width="16.42578125" bestFit="1" customWidth="1"/>
    <col min="9227" max="9227" width="15.85546875" bestFit="1" customWidth="1"/>
    <col min="9228" max="9228" width="16.42578125" bestFit="1" customWidth="1"/>
    <col min="9229" max="9229" width="15.42578125" customWidth="1"/>
    <col min="9230" max="9230" width="15.85546875" bestFit="1" customWidth="1"/>
    <col min="9231" max="9232" width="16.42578125" bestFit="1" customWidth="1"/>
    <col min="9233" max="9233" width="16" customWidth="1"/>
    <col min="9234" max="9234" width="16.140625" customWidth="1"/>
    <col min="9235" max="9235" width="20.140625" customWidth="1"/>
    <col min="9236" max="9236" width="20.42578125" customWidth="1"/>
    <col min="9237" max="9237" width="23.140625" customWidth="1"/>
    <col min="9475" max="9475" width="78.140625" customWidth="1"/>
    <col min="9476" max="9477" width="15.85546875" customWidth="1"/>
    <col min="9478" max="9478" width="17" bestFit="1" customWidth="1"/>
    <col min="9479" max="9479" width="15.85546875" bestFit="1" customWidth="1"/>
    <col min="9480" max="9480" width="16.42578125" bestFit="1" customWidth="1"/>
    <col min="9481" max="9481" width="15.85546875" bestFit="1" customWidth="1"/>
    <col min="9482" max="9482" width="16.42578125" bestFit="1" customWidth="1"/>
    <col min="9483" max="9483" width="15.85546875" bestFit="1" customWidth="1"/>
    <col min="9484" max="9484" width="16.42578125" bestFit="1" customWidth="1"/>
    <col min="9485" max="9485" width="15.42578125" customWidth="1"/>
    <col min="9486" max="9486" width="15.85546875" bestFit="1" customWidth="1"/>
    <col min="9487" max="9488" width="16.42578125" bestFit="1" customWidth="1"/>
    <col min="9489" max="9489" width="16" customWidth="1"/>
    <col min="9490" max="9490" width="16.140625" customWidth="1"/>
    <col min="9491" max="9491" width="20.140625" customWidth="1"/>
    <col min="9492" max="9492" width="20.42578125" customWidth="1"/>
    <col min="9493" max="9493" width="23.140625" customWidth="1"/>
    <col min="9731" max="9731" width="78.140625" customWidth="1"/>
    <col min="9732" max="9733" width="15.85546875" customWidth="1"/>
    <col min="9734" max="9734" width="17" bestFit="1" customWidth="1"/>
    <col min="9735" max="9735" width="15.85546875" bestFit="1" customWidth="1"/>
    <col min="9736" max="9736" width="16.42578125" bestFit="1" customWidth="1"/>
    <col min="9737" max="9737" width="15.85546875" bestFit="1" customWidth="1"/>
    <col min="9738" max="9738" width="16.42578125" bestFit="1" customWidth="1"/>
    <col min="9739" max="9739" width="15.85546875" bestFit="1" customWidth="1"/>
    <col min="9740" max="9740" width="16.42578125" bestFit="1" customWidth="1"/>
    <col min="9741" max="9741" width="15.42578125" customWidth="1"/>
    <col min="9742" max="9742" width="15.85546875" bestFit="1" customWidth="1"/>
    <col min="9743" max="9744" width="16.42578125" bestFit="1" customWidth="1"/>
    <col min="9745" max="9745" width="16" customWidth="1"/>
    <col min="9746" max="9746" width="16.140625" customWidth="1"/>
    <col min="9747" max="9747" width="20.140625" customWidth="1"/>
    <col min="9748" max="9748" width="20.42578125" customWidth="1"/>
    <col min="9749" max="9749" width="23.140625" customWidth="1"/>
    <col min="9987" max="9987" width="78.140625" customWidth="1"/>
    <col min="9988" max="9989" width="15.85546875" customWidth="1"/>
    <col min="9990" max="9990" width="17" bestFit="1" customWidth="1"/>
    <col min="9991" max="9991" width="15.85546875" bestFit="1" customWidth="1"/>
    <col min="9992" max="9992" width="16.42578125" bestFit="1" customWidth="1"/>
    <col min="9993" max="9993" width="15.85546875" bestFit="1" customWidth="1"/>
    <col min="9994" max="9994" width="16.42578125" bestFit="1" customWidth="1"/>
    <col min="9995" max="9995" width="15.85546875" bestFit="1" customWidth="1"/>
    <col min="9996" max="9996" width="16.42578125" bestFit="1" customWidth="1"/>
    <col min="9997" max="9997" width="15.42578125" customWidth="1"/>
    <col min="9998" max="9998" width="15.85546875" bestFit="1" customWidth="1"/>
    <col min="9999" max="10000" width="16.42578125" bestFit="1" customWidth="1"/>
    <col min="10001" max="10001" width="16" customWidth="1"/>
    <col min="10002" max="10002" width="16.140625" customWidth="1"/>
    <col min="10003" max="10003" width="20.140625" customWidth="1"/>
    <col min="10004" max="10004" width="20.42578125" customWidth="1"/>
    <col min="10005" max="10005" width="23.140625" customWidth="1"/>
    <col min="10243" max="10243" width="78.140625" customWidth="1"/>
    <col min="10244" max="10245" width="15.85546875" customWidth="1"/>
    <col min="10246" max="10246" width="17" bestFit="1" customWidth="1"/>
    <col min="10247" max="10247" width="15.85546875" bestFit="1" customWidth="1"/>
    <col min="10248" max="10248" width="16.42578125" bestFit="1" customWidth="1"/>
    <col min="10249" max="10249" width="15.85546875" bestFit="1" customWidth="1"/>
    <col min="10250" max="10250" width="16.42578125" bestFit="1" customWidth="1"/>
    <col min="10251" max="10251" width="15.85546875" bestFit="1" customWidth="1"/>
    <col min="10252" max="10252" width="16.42578125" bestFit="1" customWidth="1"/>
    <col min="10253" max="10253" width="15.42578125" customWidth="1"/>
    <col min="10254" max="10254" width="15.85546875" bestFit="1" customWidth="1"/>
    <col min="10255" max="10256" width="16.42578125" bestFit="1" customWidth="1"/>
    <col min="10257" max="10257" width="16" customWidth="1"/>
    <col min="10258" max="10258" width="16.140625" customWidth="1"/>
    <col min="10259" max="10259" width="20.140625" customWidth="1"/>
    <col min="10260" max="10260" width="20.42578125" customWidth="1"/>
    <col min="10261" max="10261" width="23.140625" customWidth="1"/>
    <col min="10499" max="10499" width="78.140625" customWidth="1"/>
    <col min="10500" max="10501" width="15.85546875" customWidth="1"/>
    <col min="10502" max="10502" width="17" bestFit="1" customWidth="1"/>
    <col min="10503" max="10503" width="15.85546875" bestFit="1" customWidth="1"/>
    <col min="10504" max="10504" width="16.42578125" bestFit="1" customWidth="1"/>
    <col min="10505" max="10505" width="15.85546875" bestFit="1" customWidth="1"/>
    <col min="10506" max="10506" width="16.42578125" bestFit="1" customWidth="1"/>
    <col min="10507" max="10507" width="15.85546875" bestFit="1" customWidth="1"/>
    <col min="10508" max="10508" width="16.42578125" bestFit="1" customWidth="1"/>
    <col min="10509" max="10509" width="15.42578125" customWidth="1"/>
    <col min="10510" max="10510" width="15.85546875" bestFit="1" customWidth="1"/>
    <col min="10511" max="10512" width="16.42578125" bestFit="1" customWidth="1"/>
    <col min="10513" max="10513" width="16" customWidth="1"/>
    <col min="10514" max="10514" width="16.140625" customWidth="1"/>
    <col min="10515" max="10515" width="20.140625" customWidth="1"/>
    <col min="10516" max="10516" width="20.42578125" customWidth="1"/>
    <col min="10517" max="10517" width="23.140625" customWidth="1"/>
    <col min="10755" max="10755" width="78.140625" customWidth="1"/>
    <col min="10756" max="10757" width="15.85546875" customWidth="1"/>
    <col min="10758" max="10758" width="17" bestFit="1" customWidth="1"/>
    <col min="10759" max="10759" width="15.85546875" bestFit="1" customWidth="1"/>
    <col min="10760" max="10760" width="16.42578125" bestFit="1" customWidth="1"/>
    <col min="10761" max="10761" width="15.85546875" bestFit="1" customWidth="1"/>
    <col min="10762" max="10762" width="16.42578125" bestFit="1" customWidth="1"/>
    <col min="10763" max="10763" width="15.85546875" bestFit="1" customWidth="1"/>
    <col min="10764" max="10764" width="16.42578125" bestFit="1" customWidth="1"/>
    <col min="10765" max="10765" width="15.42578125" customWidth="1"/>
    <col min="10766" max="10766" width="15.85546875" bestFit="1" customWidth="1"/>
    <col min="10767" max="10768" width="16.42578125" bestFit="1" customWidth="1"/>
    <col min="10769" max="10769" width="16" customWidth="1"/>
    <col min="10770" max="10770" width="16.140625" customWidth="1"/>
    <col min="10771" max="10771" width="20.140625" customWidth="1"/>
    <col min="10772" max="10772" width="20.42578125" customWidth="1"/>
    <col min="10773" max="10773" width="23.140625" customWidth="1"/>
    <col min="11011" max="11011" width="78.140625" customWidth="1"/>
    <col min="11012" max="11013" width="15.85546875" customWidth="1"/>
    <col min="11014" max="11014" width="17" bestFit="1" customWidth="1"/>
    <col min="11015" max="11015" width="15.85546875" bestFit="1" customWidth="1"/>
    <col min="11016" max="11016" width="16.42578125" bestFit="1" customWidth="1"/>
    <col min="11017" max="11017" width="15.85546875" bestFit="1" customWidth="1"/>
    <col min="11018" max="11018" width="16.42578125" bestFit="1" customWidth="1"/>
    <col min="11019" max="11019" width="15.85546875" bestFit="1" customWidth="1"/>
    <col min="11020" max="11020" width="16.42578125" bestFit="1" customWidth="1"/>
    <col min="11021" max="11021" width="15.42578125" customWidth="1"/>
    <col min="11022" max="11022" width="15.85546875" bestFit="1" customWidth="1"/>
    <col min="11023" max="11024" width="16.42578125" bestFit="1" customWidth="1"/>
    <col min="11025" max="11025" width="16" customWidth="1"/>
    <col min="11026" max="11026" width="16.140625" customWidth="1"/>
    <col min="11027" max="11027" width="20.140625" customWidth="1"/>
    <col min="11028" max="11028" width="20.42578125" customWidth="1"/>
    <col min="11029" max="11029" width="23.140625" customWidth="1"/>
    <col min="11267" max="11267" width="78.140625" customWidth="1"/>
    <col min="11268" max="11269" width="15.85546875" customWidth="1"/>
    <col min="11270" max="11270" width="17" bestFit="1" customWidth="1"/>
    <col min="11271" max="11271" width="15.85546875" bestFit="1" customWidth="1"/>
    <col min="11272" max="11272" width="16.42578125" bestFit="1" customWidth="1"/>
    <col min="11273" max="11273" width="15.85546875" bestFit="1" customWidth="1"/>
    <col min="11274" max="11274" width="16.42578125" bestFit="1" customWidth="1"/>
    <col min="11275" max="11275" width="15.85546875" bestFit="1" customWidth="1"/>
    <col min="11276" max="11276" width="16.42578125" bestFit="1" customWidth="1"/>
    <col min="11277" max="11277" width="15.42578125" customWidth="1"/>
    <col min="11278" max="11278" width="15.85546875" bestFit="1" customWidth="1"/>
    <col min="11279" max="11280" width="16.42578125" bestFit="1" customWidth="1"/>
    <col min="11281" max="11281" width="16" customWidth="1"/>
    <col min="11282" max="11282" width="16.140625" customWidth="1"/>
    <col min="11283" max="11283" width="20.140625" customWidth="1"/>
    <col min="11284" max="11284" width="20.42578125" customWidth="1"/>
    <col min="11285" max="11285" width="23.140625" customWidth="1"/>
    <col min="11523" max="11523" width="78.140625" customWidth="1"/>
    <col min="11524" max="11525" width="15.85546875" customWidth="1"/>
    <col min="11526" max="11526" width="17" bestFit="1" customWidth="1"/>
    <col min="11527" max="11527" width="15.85546875" bestFit="1" customWidth="1"/>
    <col min="11528" max="11528" width="16.42578125" bestFit="1" customWidth="1"/>
    <col min="11529" max="11529" width="15.85546875" bestFit="1" customWidth="1"/>
    <col min="11530" max="11530" width="16.42578125" bestFit="1" customWidth="1"/>
    <col min="11531" max="11531" width="15.85546875" bestFit="1" customWidth="1"/>
    <col min="11532" max="11532" width="16.42578125" bestFit="1" customWidth="1"/>
    <col min="11533" max="11533" width="15.42578125" customWidth="1"/>
    <col min="11534" max="11534" width="15.85546875" bestFit="1" customWidth="1"/>
    <col min="11535" max="11536" width="16.42578125" bestFit="1" customWidth="1"/>
    <col min="11537" max="11537" width="16" customWidth="1"/>
    <col min="11538" max="11538" width="16.140625" customWidth="1"/>
    <col min="11539" max="11539" width="20.140625" customWidth="1"/>
    <col min="11540" max="11540" width="20.42578125" customWidth="1"/>
    <col min="11541" max="11541" width="23.140625" customWidth="1"/>
    <col min="11779" max="11779" width="78.140625" customWidth="1"/>
    <col min="11780" max="11781" width="15.85546875" customWidth="1"/>
    <col min="11782" max="11782" width="17" bestFit="1" customWidth="1"/>
    <col min="11783" max="11783" width="15.85546875" bestFit="1" customWidth="1"/>
    <col min="11784" max="11784" width="16.42578125" bestFit="1" customWidth="1"/>
    <col min="11785" max="11785" width="15.85546875" bestFit="1" customWidth="1"/>
    <col min="11786" max="11786" width="16.42578125" bestFit="1" customWidth="1"/>
    <col min="11787" max="11787" width="15.85546875" bestFit="1" customWidth="1"/>
    <col min="11788" max="11788" width="16.42578125" bestFit="1" customWidth="1"/>
    <col min="11789" max="11789" width="15.42578125" customWidth="1"/>
    <col min="11790" max="11790" width="15.85546875" bestFit="1" customWidth="1"/>
    <col min="11791" max="11792" width="16.42578125" bestFit="1" customWidth="1"/>
    <col min="11793" max="11793" width="16" customWidth="1"/>
    <col min="11794" max="11794" width="16.140625" customWidth="1"/>
    <col min="11795" max="11795" width="20.140625" customWidth="1"/>
    <col min="11796" max="11796" width="20.42578125" customWidth="1"/>
    <col min="11797" max="11797" width="23.140625" customWidth="1"/>
    <col min="12035" max="12035" width="78.140625" customWidth="1"/>
    <col min="12036" max="12037" width="15.85546875" customWidth="1"/>
    <col min="12038" max="12038" width="17" bestFit="1" customWidth="1"/>
    <col min="12039" max="12039" width="15.85546875" bestFit="1" customWidth="1"/>
    <col min="12040" max="12040" width="16.42578125" bestFit="1" customWidth="1"/>
    <col min="12041" max="12041" width="15.85546875" bestFit="1" customWidth="1"/>
    <col min="12042" max="12042" width="16.42578125" bestFit="1" customWidth="1"/>
    <col min="12043" max="12043" width="15.85546875" bestFit="1" customWidth="1"/>
    <col min="12044" max="12044" width="16.42578125" bestFit="1" customWidth="1"/>
    <col min="12045" max="12045" width="15.42578125" customWidth="1"/>
    <col min="12046" max="12046" width="15.85546875" bestFit="1" customWidth="1"/>
    <col min="12047" max="12048" width="16.42578125" bestFit="1" customWidth="1"/>
    <col min="12049" max="12049" width="16" customWidth="1"/>
    <col min="12050" max="12050" width="16.140625" customWidth="1"/>
    <col min="12051" max="12051" width="20.140625" customWidth="1"/>
    <col min="12052" max="12052" width="20.42578125" customWidth="1"/>
    <col min="12053" max="12053" width="23.140625" customWidth="1"/>
    <col min="12291" max="12291" width="78.140625" customWidth="1"/>
    <col min="12292" max="12293" width="15.85546875" customWidth="1"/>
    <col min="12294" max="12294" width="17" bestFit="1" customWidth="1"/>
    <col min="12295" max="12295" width="15.85546875" bestFit="1" customWidth="1"/>
    <col min="12296" max="12296" width="16.42578125" bestFit="1" customWidth="1"/>
    <col min="12297" max="12297" width="15.85546875" bestFit="1" customWidth="1"/>
    <col min="12298" max="12298" width="16.42578125" bestFit="1" customWidth="1"/>
    <col min="12299" max="12299" width="15.85546875" bestFit="1" customWidth="1"/>
    <col min="12300" max="12300" width="16.42578125" bestFit="1" customWidth="1"/>
    <col min="12301" max="12301" width="15.42578125" customWidth="1"/>
    <col min="12302" max="12302" width="15.85546875" bestFit="1" customWidth="1"/>
    <col min="12303" max="12304" width="16.42578125" bestFit="1" customWidth="1"/>
    <col min="12305" max="12305" width="16" customWidth="1"/>
    <col min="12306" max="12306" width="16.140625" customWidth="1"/>
    <col min="12307" max="12307" width="20.140625" customWidth="1"/>
    <col min="12308" max="12308" width="20.42578125" customWidth="1"/>
    <col min="12309" max="12309" width="23.140625" customWidth="1"/>
    <col min="12547" max="12547" width="78.140625" customWidth="1"/>
    <col min="12548" max="12549" width="15.85546875" customWidth="1"/>
    <col min="12550" max="12550" width="17" bestFit="1" customWidth="1"/>
    <col min="12551" max="12551" width="15.85546875" bestFit="1" customWidth="1"/>
    <col min="12552" max="12552" width="16.42578125" bestFit="1" customWidth="1"/>
    <col min="12553" max="12553" width="15.85546875" bestFit="1" customWidth="1"/>
    <col min="12554" max="12554" width="16.42578125" bestFit="1" customWidth="1"/>
    <col min="12555" max="12555" width="15.85546875" bestFit="1" customWidth="1"/>
    <col min="12556" max="12556" width="16.42578125" bestFit="1" customWidth="1"/>
    <col min="12557" max="12557" width="15.42578125" customWidth="1"/>
    <col min="12558" max="12558" width="15.85546875" bestFit="1" customWidth="1"/>
    <col min="12559" max="12560" width="16.42578125" bestFit="1" customWidth="1"/>
    <col min="12561" max="12561" width="16" customWidth="1"/>
    <col min="12562" max="12562" width="16.140625" customWidth="1"/>
    <col min="12563" max="12563" width="20.140625" customWidth="1"/>
    <col min="12564" max="12564" width="20.42578125" customWidth="1"/>
    <col min="12565" max="12565" width="23.140625" customWidth="1"/>
    <col min="12803" max="12803" width="78.140625" customWidth="1"/>
    <col min="12804" max="12805" width="15.85546875" customWidth="1"/>
    <col min="12806" max="12806" width="17" bestFit="1" customWidth="1"/>
    <col min="12807" max="12807" width="15.85546875" bestFit="1" customWidth="1"/>
    <col min="12808" max="12808" width="16.42578125" bestFit="1" customWidth="1"/>
    <col min="12809" max="12809" width="15.85546875" bestFit="1" customWidth="1"/>
    <col min="12810" max="12810" width="16.42578125" bestFit="1" customWidth="1"/>
    <col min="12811" max="12811" width="15.85546875" bestFit="1" customWidth="1"/>
    <col min="12812" max="12812" width="16.42578125" bestFit="1" customWidth="1"/>
    <col min="12813" max="12813" width="15.42578125" customWidth="1"/>
    <col min="12814" max="12814" width="15.85546875" bestFit="1" customWidth="1"/>
    <col min="12815" max="12816" width="16.42578125" bestFit="1" customWidth="1"/>
    <col min="12817" max="12817" width="16" customWidth="1"/>
    <col min="12818" max="12818" width="16.140625" customWidth="1"/>
    <col min="12819" max="12819" width="20.140625" customWidth="1"/>
    <col min="12820" max="12820" width="20.42578125" customWidth="1"/>
    <col min="12821" max="12821" width="23.140625" customWidth="1"/>
    <col min="13059" max="13059" width="78.140625" customWidth="1"/>
    <col min="13060" max="13061" width="15.85546875" customWidth="1"/>
    <col min="13062" max="13062" width="17" bestFit="1" customWidth="1"/>
    <col min="13063" max="13063" width="15.85546875" bestFit="1" customWidth="1"/>
    <col min="13064" max="13064" width="16.42578125" bestFit="1" customWidth="1"/>
    <col min="13065" max="13065" width="15.85546875" bestFit="1" customWidth="1"/>
    <col min="13066" max="13066" width="16.42578125" bestFit="1" customWidth="1"/>
    <col min="13067" max="13067" width="15.85546875" bestFit="1" customWidth="1"/>
    <col min="13068" max="13068" width="16.42578125" bestFit="1" customWidth="1"/>
    <col min="13069" max="13069" width="15.42578125" customWidth="1"/>
    <col min="13070" max="13070" width="15.85546875" bestFit="1" customWidth="1"/>
    <col min="13071" max="13072" width="16.42578125" bestFit="1" customWidth="1"/>
    <col min="13073" max="13073" width="16" customWidth="1"/>
    <col min="13074" max="13074" width="16.140625" customWidth="1"/>
    <col min="13075" max="13075" width="20.140625" customWidth="1"/>
    <col min="13076" max="13076" width="20.42578125" customWidth="1"/>
    <col min="13077" max="13077" width="23.140625" customWidth="1"/>
    <col min="13315" max="13315" width="78.140625" customWidth="1"/>
    <col min="13316" max="13317" width="15.85546875" customWidth="1"/>
    <col min="13318" max="13318" width="17" bestFit="1" customWidth="1"/>
    <col min="13319" max="13319" width="15.85546875" bestFit="1" customWidth="1"/>
    <col min="13320" max="13320" width="16.42578125" bestFit="1" customWidth="1"/>
    <col min="13321" max="13321" width="15.85546875" bestFit="1" customWidth="1"/>
    <col min="13322" max="13322" width="16.42578125" bestFit="1" customWidth="1"/>
    <col min="13323" max="13323" width="15.85546875" bestFit="1" customWidth="1"/>
    <col min="13324" max="13324" width="16.42578125" bestFit="1" customWidth="1"/>
    <col min="13325" max="13325" width="15.42578125" customWidth="1"/>
    <col min="13326" max="13326" width="15.85546875" bestFit="1" customWidth="1"/>
    <col min="13327" max="13328" width="16.42578125" bestFit="1" customWidth="1"/>
    <col min="13329" max="13329" width="16" customWidth="1"/>
    <col min="13330" max="13330" width="16.140625" customWidth="1"/>
    <col min="13331" max="13331" width="20.140625" customWidth="1"/>
    <col min="13332" max="13332" width="20.42578125" customWidth="1"/>
    <col min="13333" max="13333" width="23.140625" customWidth="1"/>
    <col min="13571" max="13571" width="78.140625" customWidth="1"/>
    <col min="13572" max="13573" width="15.85546875" customWidth="1"/>
    <col min="13574" max="13574" width="17" bestFit="1" customWidth="1"/>
    <col min="13575" max="13575" width="15.85546875" bestFit="1" customWidth="1"/>
    <col min="13576" max="13576" width="16.42578125" bestFit="1" customWidth="1"/>
    <col min="13577" max="13577" width="15.85546875" bestFit="1" customWidth="1"/>
    <col min="13578" max="13578" width="16.42578125" bestFit="1" customWidth="1"/>
    <col min="13579" max="13579" width="15.85546875" bestFit="1" customWidth="1"/>
    <col min="13580" max="13580" width="16.42578125" bestFit="1" customWidth="1"/>
    <col min="13581" max="13581" width="15.42578125" customWidth="1"/>
    <col min="13582" max="13582" width="15.85546875" bestFit="1" customWidth="1"/>
    <col min="13583" max="13584" width="16.42578125" bestFit="1" customWidth="1"/>
    <col min="13585" max="13585" width="16" customWidth="1"/>
    <col min="13586" max="13586" width="16.140625" customWidth="1"/>
    <col min="13587" max="13587" width="20.140625" customWidth="1"/>
    <col min="13588" max="13588" width="20.42578125" customWidth="1"/>
    <col min="13589" max="13589" width="23.140625" customWidth="1"/>
    <col min="13827" max="13827" width="78.140625" customWidth="1"/>
    <col min="13828" max="13829" width="15.85546875" customWidth="1"/>
    <col min="13830" max="13830" width="17" bestFit="1" customWidth="1"/>
    <col min="13831" max="13831" width="15.85546875" bestFit="1" customWidth="1"/>
    <col min="13832" max="13832" width="16.42578125" bestFit="1" customWidth="1"/>
    <col min="13833" max="13833" width="15.85546875" bestFit="1" customWidth="1"/>
    <col min="13834" max="13834" width="16.42578125" bestFit="1" customWidth="1"/>
    <col min="13835" max="13835" width="15.85546875" bestFit="1" customWidth="1"/>
    <col min="13836" max="13836" width="16.42578125" bestFit="1" customWidth="1"/>
    <col min="13837" max="13837" width="15.42578125" customWidth="1"/>
    <col min="13838" max="13838" width="15.85546875" bestFit="1" customWidth="1"/>
    <col min="13839" max="13840" width="16.42578125" bestFit="1" customWidth="1"/>
    <col min="13841" max="13841" width="16" customWidth="1"/>
    <col min="13842" max="13842" width="16.140625" customWidth="1"/>
    <col min="13843" max="13843" width="20.140625" customWidth="1"/>
    <col min="13844" max="13844" width="20.42578125" customWidth="1"/>
    <col min="13845" max="13845" width="23.140625" customWidth="1"/>
    <col min="14083" max="14083" width="78.140625" customWidth="1"/>
    <col min="14084" max="14085" width="15.85546875" customWidth="1"/>
    <col min="14086" max="14086" width="17" bestFit="1" customWidth="1"/>
    <col min="14087" max="14087" width="15.85546875" bestFit="1" customWidth="1"/>
    <col min="14088" max="14088" width="16.42578125" bestFit="1" customWidth="1"/>
    <col min="14089" max="14089" width="15.85546875" bestFit="1" customWidth="1"/>
    <col min="14090" max="14090" width="16.42578125" bestFit="1" customWidth="1"/>
    <col min="14091" max="14091" width="15.85546875" bestFit="1" customWidth="1"/>
    <col min="14092" max="14092" width="16.42578125" bestFit="1" customWidth="1"/>
    <col min="14093" max="14093" width="15.42578125" customWidth="1"/>
    <col min="14094" max="14094" width="15.85546875" bestFit="1" customWidth="1"/>
    <col min="14095" max="14096" width="16.42578125" bestFit="1" customWidth="1"/>
    <col min="14097" max="14097" width="16" customWidth="1"/>
    <col min="14098" max="14098" width="16.140625" customWidth="1"/>
    <col min="14099" max="14099" width="20.140625" customWidth="1"/>
    <col min="14100" max="14100" width="20.42578125" customWidth="1"/>
    <col min="14101" max="14101" width="23.140625" customWidth="1"/>
    <col min="14339" max="14339" width="78.140625" customWidth="1"/>
    <col min="14340" max="14341" width="15.85546875" customWidth="1"/>
    <col min="14342" max="14342" width="17" bestFit="1" customWidth="1"/>
    <col min="14343" max="14343" width="15.85546875" bestFit="1" customWidth="1"/>
    <col min="14344" max="14344" width="16.42578125" bestFit="1" customWidth="1"/>
    <col min="14345" max="14345" width="15.85546875" bestFit="1" customWidth="1"/>
    <col min="14346" max="14346" width="16.42578125" bestFit="1" customWidth="1"/>
    <col min="14347" max="14347" width="15.85546875" bestFit="1" customWidth="1"/>
    <col min="14348" max="14348" width="16.42578125" bestFit="1" customWidth="1"/>
    <col min="14349" max="14349" width="15.42578125" customWidth="1"/>
    <col min="14350" max="14350" width="15.85546875" bestFit="1" customWidth="1"/>
    <col min="14351" max="14352" width="16.42578125" bestFit="1" customWidth="1"/>
    <col min="14353" max="14353" width="16" customWidth="1"/>
    <col min="14354" max="14354" width="16.140625" customWidth="1"/>
    <col min="14355" max="14355" width="20.140625" customWidth="1"/>
    <col min="14356" max="14356" width="20.42578125" customWidth="1"/>
    <col min="14357" max="14357" width="23.140625" customWidth="1"/>
    <col min="14595" max="14595" width="78.140625" customWidth="1"/>
    <col min="14596" max="14597" width="15.85546875" customWidth="1"/>
    <col min="14598" max="14598" width="17" bestFit="1" customWidth="1"/>
    <col min="14599" max="14599" width="15.85546875" bestFit="1" customWidth="1"/>
    <col min="14600" max="14600" width="16.42578125" bestFit="1" customWidth="1"/>
    <col min="14601" max="14601" width="15.85546875" bestFit="1" customWidth="1"/>
    <col min="14602" max="14602" width="16.42578125" bestFit="1" customWidth="1"/>
    <col min="14603" max="14603" width="15.85546875" bestFit="1" customWidth="1"/>
    <col min="14604" max="14604" width="16.42578125" bestFit="1" customWidth="1"/>
    <col min="14605" max="14605" width="15.42578125" customWidth="1"/>
    <col min="14606" max="14606" width="15.85546875" bestFit="1" customWidth="1"/>
    <col min="14607" max="14608" width="16.42578125" bestFit="1" customWidth="1"/>
    <col min="14609" max="14609" width="16" customWidth="1"/>
    <col min="14610" max="14610" width="16.140625" customWidth="1"/>
    <col min="14611" max="14611" width="20.140625" customWidth="1"/>
    <col min="14612" max="14612" width="20.42578125" customWidth="1"/>
    <col min="14613" max="14613" width="23.140625" customWidth="1"/>
    <col min="14851" max="14851" width="78.140625" customWidth="1"/>
    <col min="14852" max="14853" width="15.85546875" customWidth="1"/>
    <col min="14854" max="14854" width="17" bestFit="1" customWidth="1"/>
    <col min="14855" max="14855" width="15.85546875" bestFit="1" customWidth="1"/>
    <col min="14856" max="14856" width="16.42578125" bestFit="1" customWidth="1"/>
    <col min="14857" max="14857" width="15.85546875" bestFit="1" customWidth="1"/>
    <col min="14858" max="14858" width="16.42578125" bestFit="1" customWidth="1"/>
    <col min="14859" max="14859" width="15.85546875" bestFit="1" customWidth="1"/>
    <col min="14860" max="14860" width="16.42578125" bestFit="1" customWidth="1"/>
    <col min="14861" max="14861" width="15.42578125" customWidth="1"/>
    <col min="14862" max="14862" width="15.85546875" bestFit="1" customWidth="1"/>
    <col min="14863" max="14864" width="16.42578125" bestFit="1" customWidth="1"/>
    <col min="14865" max="14865" width="16" customWidth="1"/>
    <col min="14866" max="14866" width="16.140625" customWidth="1"/>
    <col min="14867" max="14867" width="20.140625" customWidth="1"/>
    <col min="14868" max="14868" width="20.42578125" customWidth="1"/>
    <col min="14869" max="14869" width="23.140625" customWidth="1"/>
    <col min="15107" max="15107" width="78.140625" customWidth="1"/>
    <col min="15108" max="15109" width="15.85546875" customWidth="1"/>
    <col min="15110" max="15110" width="17" bestFit="1" customWidth="1"/>
    <col min="15111" max="15111" width="15.85546875" bestFit="1" customWidth="1"/>
    <col min="15112" max="15112" width="16.42578125" bestFit="1" customWidth="1"/>
    <col min="15113" max="15113" width="15.85546875" bestFit="1" customWidth="1"/>
    <col min="15114" max="15114" width="16.42578125" bestFit="1" customWidth="1"/>
    <col min="15115" max="15115" width="15.85546875" bestFit="1" customWidth="1"/>
    <col min="15116" max="15116" width="16.42578125" bestFit="1" customWidth="1"/>
    <col min="15117" max="15117" width="15.42578125" customWidth="1"/>
    <col min="15118" max="15118" width="15.85546875" bestFit="1" customWidth="1"/>
    <col min="15119" max="15120" width="16.42578125" bestFit="1" customWidth="1"/>
    <col min="15121" max="15121" width="16" customWidth="1"/>
    <col min="15122" max="15122" width="16.140625" customWidth="1"/>
    <col min="15123" max="15123" width="20.140625" customWidth="1"/>
    <col min="15124" max="15124" width="20.42578125" customWidth="1"/>
    <col min="15125" max="15125" width="23.140625" customWidth="1"/>
    <col min="15363" max="15363" width="78.140625" customWidth="1"/>
    <col min="15364" max="15365" width="15.85546875" customWidth="1"/>
    <col min="15366" max="15366" width="17" bestFit="1" customWidth="1"/>
    <col min="15367" max="15367" width="15.85546875" bestFit="1" customWidth="1"/>
    <col min="15368" max="15368" width="16.42578125" bestFit="1" customWidth="1"/>
    <col min="15369" max="15369" width="15.85546875" bestFit="1" customWidth="1"/>
    <col min="15370" max="15370" width="16.42578125" bestFit="1" customWidth="1"/>
    <col min="15371" max="15371" width="15.85546875" bestFit="1" customWidth="1"/>
    <col min="15372" max="15372" width="16.42578125" bestFit="1" customWidth="1"/>
    <col min="15373" max="15373" width="15.42578125" customWidth="1"/>
    <col min="15374" max="15374" width="15.85546875" bestFit="1" customWidth="1"/>
    <col min="15375" max="15376" width="16.42578125" bestFit="1" customWidth="1"/>
    <col min="15377" max="15377" width="16" customWidth="1"/>
    <col min="15378" max="15378" width="16.140625" customWidth="1"/>
    <col min="15379" max="15379" width="20.140625" customWidth="1"/>
    <col min="15380" max="15380" width="20.42578125" customWidth="1"/>
    <col min="15381" max="15381" width="23.140625" customWidth="1"/>
    <col min="15619" max="15619" width="78.140625" customWidth="1"/>
    <col min="15620" max="15621" width="15.85546875" customWidth="1"/>
    <col min="15622" max="15622" width="17" bestFit="1" customWidth="1"/>
    <col min="15623" max="15623" width="15.85546875" bestFit="1" customWidth="1"/>
    <col min="15624" max="15624" width="16.42578125" bestFit="1" customWidth="1"/>
    <col min="15625" max="15625" width="15.85546875" bestFit="1" customWidth="1"/>
    <col min="15626" max="15626" width="16.42578125" bestFit="1" customWidth="1"/>
    <col min="15627" max="15627" width="15.85546875" bestFit="1" customWidth="1"/>
    <col min="15628" max="15628" width="16.42578125" bestFit="1" customWidth="1"/>
    <col min="15629" max="15629" width="15.42578125" customWidth="1"/>
    <col min="15630" max="15630" width="15.85546875" bestFit="1" customWidth="1"/>
    <col min="15631" max="15632" width="16.42578125" bestFit="1" customWidth="1"/>
    <col min="15633" max="15633" width="16" customWidth="1"/>
    <col min="15634" max="15634" width="16.140625" customWidth="1"/>
    <col min="15635" max="15635" width="20.140625" customWidth="1"/>
    <col min="15636" max="15636" width="20.42578125" customWidth="1"/>
    <col min="15637" max="15637" width="23.140625" customWidth="1"/>
    <col min="15875" max="15875" width="78.140625" customWidth="1"/>
    <col min="15876" max="15877" width="15.85546875" customWidth="1"/>
    <col min="15878" max="15878" width="17" bestFit="1" customWidth="1"/>
    <col min="15879" max="15879" width="15.85546875" bestFit="1" customWidth="1"/>
    <col min="15880" max="15880" width="16.42578125" bestFit="1" customWidth="1"/>
    <col min="15881" max="15881" width="15.85546875" bestFit="1" customWidth="1"/>
    <col min="15882" max="15882" width="16.42578125" bestFit="1" customWidth="1"/>
    <col min="15883" max="15883" width="15.85546875" bestFit="1" customWidth="1"/>
    <col min="15884" max="15884" width="16.42578125" bestFit="1" customWidth="1"/>
    <col min="15885" max="15885" width="15.42578125" customWidth="1"/>
    <col min="15886" max="15886" width="15.85546875" bestFit="1" customWidth="1"/>
    <col min="15887" max="15888" width="16.42578125" bestFit="1" customWidth="1"/>
    <col min="15889" max="15889" width="16" customWidth="1"/>
    <col min="15890" max="15890" width="16.140625" customWidth="1"/>
    <col min="15891" max="15891" width="20.140625" customWidth="1"/>
    <col min="15892" max="15892" width="20.42578125" customWidth="1"/>
    <col min="15893" max="15893" width="23.140625" customWidth="1"/>
    <col min="16131" max="16131" width="78.140625" customWidth="1"/>
    <col min="16132" max="16133" width="15.85546875" customWidth="1"/>
    <col min="16134" max="16134" width="17" bestFit="1" customWidth="1"/>
    <col min="16135" max="16135" width="15.85546875" bestFit="1" customWidth="1"/>
    <col min="16136" max="16136" width="16.42578125" bestFit="1" customWidth="1"/>
    <col min="16137" max="16137" width="15.85546875" bestFit="1" customWidth="1"/>
    <col min="16138" max="16138" width="16.42578125" bestFit="1" customWidth="1"/>
    <col min="16139" max="16139" width="15.85546875" bestFit="1" customWidth="1"/>
    <col min="16140" max="16140" width="16.42578125" bestFit="1" customWidth="1"/>
    <col min="16141" max="16141" width="15.42578125" customWidth="1"/>
    <col min="16142" max="16142" width="15.85546875" bestFit="1" customWidth="1"/>
    <col min="16143" max="16144" width="16.42578125" bestFit="1" customWidth="1"/>
    <col min="16145" max="16145" width="16" customWidth="1"/>
    <col min="16146" max="16146" width="16.140625" customWidth="1"/>
    <col min="16147" max="16147" width="20.140625" customWidth="1"/>
    <col min="16148" max="16148" width="20.42578125" customWidth="1"/>
    <col min="16149" max="16149" width="23.140625" customWidth="1"/>
  </cols>
  <sheetData>
    <row r="1" spans="1:22" ht="15" customHeight="1"/>
    <row r="2" spans="1:22" ht="15" customHeight="1"/>
    <row r="3" spans="1:22" ht="26.25">
      <c r="A3" s="31" t="s">
        <v>324</v>
      </c>
    </row>
    <row r="4" spans="1:22">
      <c r="A4" s="11" t="s">
        <v>325</v>
      </c>
    </row>
    <row r="6" spans="1:22" ht="26.25">
      <c r="A6" s="262" t="s">
        <v>581</v>
      </c>
      <c r="B6" s="263"/>
      <c r="C6" s="263"/>
      <c r="D6" s="263"/>
      <c r="E6" s="263"/>
      <c r="F6" s="263"/>
      <c r="G6" s="263"/>
      <c r="H6" s="263"/>
      <c r="I6" s="263"/>
      <c r="J6" s="263"/>
      <c r="K6" s="263"/>
      <c r="L6" s="263"/>
      <c r="M6" s="263"/>
      <c r="N6" s="263"/>
      <c r="O6" s="263"/>
      <c r="P6" s="263"/>
      <c r="Q6" s="263"/>
      <c r="R6" s="263"/>
      <c r="S6" s="207"/>
      <c r="T6" s="463" t="s">
        <v>561</v>
      </c>
      <c r="U6" s="465" t="s">
        <v>438</v>
      </c>
    </row>
    <row r="7" spans="1:22" ht="30" customHeight="1">
      <c r="A7" s="12" t="s">
        <v>326</v>
      </c>
      <c r="B7" s="12">
        <v>2001</v>
      </c>
      <c r="C7" s="12">
        <v>2002</v>
      </c>
      <c r="D7" s="12">
        <v>2003</v>
      </c>
      <c r="E7" s="12">
        <v>2004</v>
      </c>
      <c r="F7" s="12">
        <v>2005</v>
      </c>
      <c r="G7" s="12">
        <v>2006</v>
      </c>
      <c r="H7" s="12">
        <v>2007</v>
      </c>
      <c r="I7" s="12">
        <v>2008</v>
      </c>
      <c r="J7" s="12">
        <v>2009</v>
      </c>
      <c r="K7" s="12">
        <v>2010</v>
      </c>
      <c r="L7" s="12">
        <v>2011</v>
      </c>
      <c r="M7" s="12">
        <v>2012</v>
      </c>
      <c r="N7" s="12">
        <v>2013</v>
      </c>
      <c r="O7" s="207">
        <v>2014</v>
      </c>
      <c r="P7" s="207">
        <v>2015</v>
      </c>
      <c r="Q7" s="207">
        <v>2016</v>
      </c>
      <c r="R7" s="207">
        <v>2017</v>
      </c>
      <c r="S7" s="207">
        <v>2018</v>
      </c>
      <c r="T7" s="464"/>
      <c r="U7" s="466"/>
      <c r="V7" s="281"/>
    </row>
    <row r="8" spans="1:22">
      <c r="A8" s="23" t="s">
        <v>327</v>
      </c>
      <c r="B8" s="23"/>
      <c r="C8" s="24">
        <v>194000</v>
      </c>
      <c r="D8" s="24">
        <v>198400</v>
      </c>
      <c r="E8" s="24">
        <v>205200</v>
      </c>
      <c r="F8" s="24">
        <v>204200</v>
      </c>
      <c r="G8" s="24">
        <v>208100</v>
      </c>
      <c r="H8" s="24">
        <v>204200</v>
      </c>
      <c r="I8" s="24">
        <v>204052</v>
      </c>
      <c r="J8" s="24">
        <v>197760</v>
      </c>
      <c r="K8" s="24">
        <v>198253</v>
      </c>
      <c r="L8" s="24">
        <v>195207</v>
      </c>
      <c r="M8" s="24">
        <v>197875</v>
      </c>
      <c r="N8" s="24">
        <v>234708</v>
      </c>
      <c r="O8" s="210">
        <v>238259</v>
      </c>
      <c r="P8" s="167">
        <v>229047</v>
      </c>
      <c r="Q8" s="167">
        <v>243078</v>
      </c>
      <c r="R8" s="167">
        <v>229580</v>
      </c>
      <c r="S8" s="167">
        <v>243070</v>
      </c>
      <c r="T8" s="42">
        <f>(S8-C8)/C8</f>
        <v>0.25293814432989692</v>
      </c>
      <c r="U8" s="38"/>
      <c r="V8" s="279">
        <f>SUM((R8-C8)/C8)</f>
        <v>0.1834020618556701</v>
      </c>
    </row>
    <row r="9" spans="1:22">
      <c r="A9" s="23" t="s">
        <v>328</v>
      </c>
      <c r="B9" s="23"/>
      <c r="C9" s="23"/>
      <c r="D9" s="23"/>
      <c r="E9" s="23"/>
      <c r="F9" s="23"/>
      <c r="G9" s="23"/>
      <c r="H9" s="25"/>
      <c r="I9" s="25">
        <v>0.316</v>
      </c>
      <c r="J9" s="25">
        <v>0.31900000000000001</v>
      </c>
      <c r="K9" s="25">
        <v>0.318</v>
      </c>
      <c r="L9" s="25">
        <v>0.31900000000000001</v>
      </c>
      <c r="M9" s="25">
        <v>0.32</v>
      </c>
      <c r="N9" s="25">
        <v>0.3787927695287282</v>
      </c>
      <c r="O9" s="266">
        <v>0.38</v>
      </c>
      <c r="P9" s="266">
        <v>0.37</v>
      </c>
      <c r="Q9" s="266">
        <v>0.41523402801503245</v>
      </c>
      <c r="R9" s="266">
        <v>0.44563151836546133</v>
      </c>
      <c r="S9" s="266">
        <v>0.42</v>
      </c>
      <c r="T9" s="42"/>
      <c r="U9" s="38"/>
      <c r="V9" s="279"/>
    </row>
    <row r="10" spans="1:22">
      <c r="A10" s="23" t="s">
        <v>329</v>
      </c>
      <c r="B10" s="23"/>
      <c r="C10" s="24">
        <v>35513</v>
      </c>
      <c r="D10" s="24">
        <v>36513</v>
      </c>
      <c r="E10" s="24">
        <v>38150</v>
      </c>
      <c r="F10" s="24">
        <v>39198</v>
      </c>
      <c r="G10" s="24">
        <v>40673</v>
      </c>
      <c r="H10" s="24">
        <v>40542</v>
      </c>
      <c r="I10" s="24">
        <v>42107</v>
      </c>
      <c r="J10" s="24">
        <v>42842</v>
      </c>
      <c r="K10" s="24">
        <v>45146</v>
      </c>
      <c r="L10" s="24">
        <v>45330</v>
      </c>
      <c r="M10" s="24">
        <v>45631</v>
      </c>
      <c r="N10" s="24">
        <v>46420</v>
      </c>
      <c r="O10" s="210">
        <v>46003</v>
      </c>
      <c r="P10" s="267">
        <v>49587</v>
      </c>
      <c r="Q10" s="267">
        <v>48360</v>
      </c>
      <c r="R10" s="267">
        <v>44841</v>
      </c>
      <c r="S10" s="267">
        <v>43901</v>
      </c>
      <c r="T10" s="42">
        <f>(S10-C10)/C10</f>
        <v>0.23619519612536255</v>
      </c>
      <c r="U10" s="38"/>
      <c r="V10" s="279">
        <f t="shared" ref="V10" si="0">SUM((R10-C10)/C10)</f>
        <v>0.26266437642553431</v>
      </c>
    </row>
    <row r="11" spans="1:22">
      <c r="A11" s="27" t="s">
        <v>330</v>
      </c>
      <c r="B11" s="27"/>
      <c r="C11" s="27">
        <v>5.5E-2</v>
      </c>
      <c r="D11" s="27">
        <v>5.5E-2</v>
      </c>
      <c r="E11" s="27">
        <v>5.6000000000000001E-2</v>
      </c>
      <c r="F11" s="27">
        <v>5.7000000000000002E-2</v>
      </c>
      <c r="G11" s="27">
        <v>5.7000000000000002E-2</v>
      </c>
      <c r="H11" s="27">
        <v>5.6000000000000001E-2</v>
      </c>
      <c r="I11" s="27">
        <v>5.7000000000000002E-2</v>
      </c>
      <c r="J11" s="27">
        <v>5.7000000000000002E-2</v>
      </c>
      <c r="K11" s="27">
        <v>5.7633878190889082E-2</v>
      </c>
      <c r="L11" s="27">
        <v>5.8000000000000003E-2</v>
      </c>
      <c r="M11" s="27">
        <v>5.8540083619527304E-2</v>
      </c>
      <c r="N11" s="27">
        <v>6.0001215018141256E-2</v>
      </c>
      <c r="O11" s="27">
        <v>6.1986371972129507E-2</v>
      </c>
      <c r="P11" s="27">
        <v>6.5364310430054376E-2</v>
      </c>
      <c r="Q11" s="27">
        <v>6.4985937182948317E-2</v>
      </c>
      <c r="R11" s="27">
        <v>0.06</v>
      </c>
      <c r="S11" s="27">
        <v>6.0199999999999997E-2</v>
      </c>
      <c r="T11" s="42"/>
      <c r="U11" s="38"/>
      <c r="V11" s="281"/>
    </row>
    <row r="12" spans="1:22">
      <c r="A12" s="75" t="s">
        <v>331</v>
      </c>
      <c r="U12" s="206"/>
      <c r="V12" s="206"/>
    </row>
    <row r="13" spans="1:22">
      <c r="N13" s="15"/>
      <c r="O13" s="15"/>
      <c r="U13" s="206"/>
      <c r="V13" s="206"/>
    </row>
    <row r="14" spans="1:22" ht="26.25" customHeight="1">
      <c r="A14" s="262" t="s">
        <v>332</v>
      </c>
      <c r="B14" s="263"/>
      <c r="C14" s="263"/>
      <c r="D14" s="263"/>
      <c r="E14" s="263"/>
      <c r="F14" s="263"/>
      <c r="G14" s="263"/>
      <c r="H14" s="263"/>
      <c r="I14" s="263"/>
      <c r="J14" s="263"/>
      <c r="K14" s="263"/>
      <c r="L14" s="263"/>
      <c r="M14" s="263"/>
      <c r="N14" s="263"/>
      <c r="O14" s="263"/>
      <c r="P14" s="263"/>
      <c r="Q14" s="263"/>
      <c r="R14" s="315"/>
      <c r="S14" s="207"/>
      <c r="T14" s="469" t="s">
        <v>549</v>
      </c>
      <c r="U14" s="467" t="s">
        <v>550</v>
      </c>
      <c r="V14" s="465" t="s">
        <v>438</v>
      </c>
    </row>
    <row r="15" spans="1:22" ht="44.25" customHeight="1">
      <c r="A15" s="213" t="s">
        <v>495</v>
      </c>
      <c r="B15" s="207">
        <v>2001</v>
      </c>
      <c r="C15" s="207">
        <v>2002</v>
      </c>
      <c r="D15" s="207">
        <v>2003</v>
      </c>
      <c r="E15" s="207">
        <v>2004</v>
      </c>
      <c r="F15" s="207">
        <v>2005</v>
      </c>
      <c r="G15" s="207">
        <v>2006</v>
      </c>
      <c r="H15" s="207">
        <v>2007</v>
      </c>
      <c r="I15" s="207">
        <v>2008</v>
      </c>
      <c r="J15" s="207">
        <v>2009</v>
      </c>
      <c r="K15" s="207">
        <v>2010</v>
      </c>
      <c r="L15" s="207">
        <v>2011</v>
      </c>
      <c r="M15" s="207">
        <v>2012</v>
      </c>
      <c r="N15" s="207">
        <v>2013</v>
      </c>
      <c r="O15" s="207">
        <v>2014</v>
      </c>
      <c r="P15" s="207">
        <v>2015</v>
      </c>
      <c r="Q15" s="207">
        <v>2016</v>
      </c>
      <c r="R15" s="207">
        <v>2017</v>
      </c>
      <c r="S15" s="207">
        <v>2018</v>
      </c>
      <c r="T15" s="470"/>
      <c r="U15" s="468"/>
      <c r="V15" s="466"/>
    </row>
    <row r="16" spans="1:22" ht="17.25">
      <c r="A16" s="23" t="s">
        <v>498</v>
      </c>
      <c r="B16" s="23"/>
      <c r="C16" s="23"/>
      <c r="D16" s="24">
        <v>50745</v>
      </c>
      <c r="E16" s="24">
        <v>54560</v>
      </c>
      <c r="F16" s="24">
        <v>53290</v>
      </c>
      <c r="G16" s="24">
        <v>54520</v>
      </c>
      <c r="H16" s="24">
        <v>55655</v>
      </c>
      <c r="I16" s="24">
        <v>53135</v>
      </c>
      <c r="J16" s="24">
        <v>52430</v>
      </c>
      <c r="K16" s="24">
        <v>54690</v>
      </c>
      <c r="L16" s="24">
        <v>54520</v>
      </c>
      <c r="M16" s="24">
        <v>56200</v>
      </c>
      <c r="N16" s="24">
        <v>54315</v>
      </c>
      <c r="O16" s="24">
        <v>54060</v>
      </c>
      <c r="P16" s="169">
        <v>54070</v>
      </c>
      <c r="Q16" s="169">
        <v>53490</v>
      </c>
      <c r="R16" s="169">
        <v>54370</v>
      </c>
      <c r="S16" s="169">
        <v>53985</v>
      </c>
      <c r="T16" s="42">
        <f>(S16-D16)/D16</f>
        <v>6.3848655039905403E-2</v>
      </c>
      <c r="U16" s="318">
        <f>(S16-R16)/R16</f>
        <v>-7.0811109067500464E-3</v>
      </c>
      <c r="V16" s="38"/>
    </row>
    <row r="17" spans="1:23">
      <c r="A17" s="23" t="s">
        <v>334</v>
      </c>
      <c r="B17" s="23"/>
      <c r="C17" s="23"/>
      <c r="D17" s="24">
        <v>7900</v>
      </c>
      <c r="E17" s="24">
        <v>7690</v>
      </c>
      <c r="F17" s="24">
        <v>7315</v>
      </c>
      <c r="G17" s="24">
        <v>7455</v>
      </c>
      <c r="H17" s="24">
        <v>7250</v>
      </c>
      <c r="I17" s="24">
        <v>6185</v>
      </c>
      <c r="J17" s="24">
        <v>6190</v>
      </c>
      <c r="K17" s="24">
        <v>6080</v>
      </c>
      <c r="L17" s="24">
        <v>5965</v>
      </c>
      <c r="M17" s="24">
        <v>5680</v>
      </c>
      <c r="N17" s="24">
        <v>5030</v>
      </c>
      <c r="O17" s="24">
        <v>4815</v>
      </c>
      <c r="P17" s="170">
        <v>4670</v>
      </c>
      <c r="Q17" s="170">
        <v>4705</v>
      </c>
      <c r="R17" s="170">
        <v>4645</v>
      </c>
      <c r="S17" s="170">
        <v>4600</v>
      </c>
      <c r="T17" s="42">
        <f t="shared" ref="T17:T23" si="1">(S17-D17)/D17</f>
        <v>-0.41772151898734178</v>
      </c>
      <c r="U17" s="318">
        <f t="shared" ref="U17:U23" si="2">(S17-R17)/R17</f>
        <v>-9.6878363832077503E-3</v>
      </c>
      <c r="V17" s="38"/>
    </row>
    <row r="18" spans="1:23">
      <c r="A18" s="23" t="s">
        <v>335</v>
      </c>
      <c r="B18" s="23"/>
      <c r="C18" s="23"/>
      <c r="D18" s="24">
        <v>15685</v>
      </c>
      <c r="E18" s="24">
        <v>16220</v>
      </c>
      <c r="F18" s="24">
        <v>17030</v>
      </c>
      <c r="G18" s="24">
        <v>19185</v>
      </c>
      <c r="H18" s="24">
        <v>20295</v>
      </c>
      <c r="I18" s="24">
        <v>20515</v>
      </c>
      <c r="J18" s="24">
        <v>21930</v>
      </c>
      <c r="K18" s="24">
        <v>22745</v>
      </c>
      <c r="L18" s="24">
        <v>22915</v>
      </c>
      <c r="M18" s="24">
        <v>23135</v>
      </c>
      <c r="N18" s="24">
        <v>22660</v>
      </c>
      <c r="O18" s="24">
        <v>22915</v>
      </c>
      <c r="P18" s="171">
        <v>23130</v>
      </c>
      <c r="Q18" s="171">
        <v>23595</v>
      </c>
      <c r="R18" s="171">
        <v>24225</v>
      </c>
      <c r="S18" s="171">
        <v>24910</v>
      </c>
      <c r="T18" s="42">
        <f t="shared" si="1"/>
        <v>0.58814153649984058</v>
      </c>
      <c r="U18" s="318">
        <f t="shared" si="2"/>
        <v>2.8276573787409699E-2</v>
      </c>
      <c r="V18" s="38"/>
    </row>
    <row r="19" spans="1:23">
      <c r="A19" s="23" t="s">
        <v>336</v>
      </c>
      <c r="B19" s="23"/>
      <c r="C19" s="23"/>
      <c r="D19" s="24">
        <v>17590</v>
      </c>
      <c r="E19" s="24">
        <v>18305</v>
      </c>
      <c r="F19" s="24">
        <v>18765</v>
      </c>
      <c r="G19" s="24">
        <v>22395</v>
      </c>
      <c r="H19" s="24">
        <v>23990</v>
      </c>
      <c r="I19" s="24">
        <v>26055</v>
      </c>
      <c r="J19" s="24">
        <v>26900</v>
      </c>
      <c r="K19" s="24">
        <v>27880</v>
      </c>
      <c r="L19" s="24">
        <v>25270</v>
      </c>
      <c r="M19" s="24">
        <v>22945</v>
      </c>
      <c r="N19" s="24">
        <v>19290</v>
      </c>
      <c r="O19" s="24">
        <v>16800</v>
      </c>
      <c r="P19" s="171">
        <v>16295</v>
      </c>
      <c r="Q19" s="171">
        <v>16980</v>
      </c>
      <c r="R19" s="171">
        <v>18215</v>
      </c>
      <c r="S19" s="171">
        <v>19335</v>
      </c>
      <c r="T19" s="42">
        <f t="shared" si="1"/>
        <v>9.9204093234792498E-2</v>
      </c>
      <c r="U19" s="318">
        <f t="shared" si="2"/>
        <v>6.1487784792753228E-2</v>
      </c>
      <c r="V19" s="38"/>
    </row>
    <row r="20" spans="1:23" ht="17.25">
      <c r="A20" s="23" t="s">
        <v>546</v>
      </c>
      <c r="B20" s="23"/>
      <c r="C20" s="23"/>
      <c r="D20" s="24">
        <v>2180</v>
      </c>
      <c r="E20" s="24">
        <v>1985</v>
      </c>
      <c r="F20" s="24">
        <v>2255</v>
      </c>
      <c r="G20" s="24">
        <v>1955</v>
      </c>
      <c r="H20" s="24">
        <v>1880</v>
      </c>
      <c r="I20" s="24">
        <v>1855</v>
      </c>
      <c r="J20" s="24">
        <v>1820</v>
      </c>
      <c r="K20" s="24">
        <v>1925</v>
      </c>
      <c r="L20" s="24">
        <v>1795</v>
      </c>
      <c r="M20" s="24">
        <v>1615</v>
      </c>
      <c r="N20" s="24">
        <v>1485</v>
      </c>
      <c r="O20" s="24">
        <v>1320</v>
      </c>
      <c r="P20" s="171">
        <v>1350</v>
      </c>
      <c r="Q20" s="171">
        <v>1280</v>
      </c>
      <c r="R20" s="171">
        <v>1260</v>
      </c>
      <c r="S20" s="171">
        <v>1335</v>
      </c>
      <c r="T20" s="42">
        <f t="shared" si="1"/>
        <v>-0.38761467889908258</v>
      </c>
      <c r="U20" s="318">
        <f t="shared" si="2"/>
        <v>5.9523809523809521E-2</v>
      </c>
      <c r="V20" s="38"/>
    </row>
    <row r="21" spans="1:23" ht="17.25">
      <c r="A21" s="23" t="s">
        <v>548</v>
      </c>
      <c r="B21" s="23"/>
      <c r="C21" s="23"/>
      <c r="D21" s="24">
        <v>9760</v>
      </c>
      <c r="E21" s="24">
        <v>10850</v>
      </c>
      <c r="F21" s="24">
        <v>11135</v>
      </c>
      <c r="G21" s="24">
        <v>11820</v>
      </c>
      <c r="H21" s="24">
        <v>12080</v>
      </c>
      <c r="I21" s="24">
        <v>12050</v>
      </c>
      <c r="J21" s="24">
        <v>12040</v>
      </c>
      <c r="K21" s="24">
        <v>11705</v>
      </c>
      <c r="L21" s="24">
        <v>10975</v>
      </c>
      <c r="M21" s="24">
        <v>9175</v>
      </c>
      <c r="N21" s="24">
        <v>8260</v>
      </c>
      <c r="O21" s="24">
        <v>7115</v>
      </c>
      <c r="P21" s="171">
        <v>6565</v>
      </c>
      <c r="Q21" s="171">
        <v>6595</v>
      </c>
      <c r="R21" s="171">
        <v>6820</v>
      </c>
      <c r="S21" s="171">
        <v>7170</v>
      </c>
      <c r="T21" s="42">
        <f t="shared" si="1"/>
        <v>-0.26536885245901637</v>
      </c>
      <c r="U21" s="318">
        <f t="shared" si="2"/>
        <v>5.1319648093841645E-2</v>
      </c>
      <c r="V21" s="38"/>
    </row>
    <row r="22" spans="1:23" s="11" customFormat="1">
      <c r="A22" s="6" t="s">
        <v>338</v>
      </c>
      <c r="B22" s="6"/>
      <c r="C22" s="6"/>
      <c r="D22" s="43">
        <v>103860</v>
      </c>
      <c r="E22" s="43">
        <v>109610</v>
      </c>
      <c r="F22" s="43">
        <v>109790</v>
      </c>
      <c r="G22" s="43">
        <v>117330</v>
      </c>
      <c r="H22" s="43">
        <v>121150</v>
      </c>
      <c r="I22" s="43">
        <v>119795</v>
      </c>
      <c r="J22" s="43">
        <v>121310</v>
      </c>
      <c r="K22" s="43">
        <v>125025</v>
      </c>
      <c r="L22" s="43">
        <v>121440</v>
      </c>
      <c r="M22" s="43">
        <v>118750</v>
      </c>
      <c r="N22" s="43">
        <v>111040</v>
      </c>
      <c r="O22" s="43">
        <v>109039</v>
      </c>
      <c r="P22" s="172">
        <v>106080</v>
      </c>
      <c r="Q22" s="172">
        <v>106645</v>
      </c>
      <c r="R22" s="172">
        <v>109535</v>
      </c>
      <c r="S22" s="172">
        <f>SUM(S16:S21)</f>
        <v>111335</v>
      </c>
      <c r="T22" s="40">
        <f t="shared" si="1"/>
        <v>7.1971885230117466E-2</v>
      </c>
      <c r="U22" s="319">
        <f t="shared" si="2"/>
        <v>1.6433103574200029E-2</v>
      </c>
      <c r="V22" s="38"/>
      <c r="W22" s="282">
        <f>SUM((R22-D22)/D22)</f>
        <v>5.4640862699788177E-2</v>
      </c>
    </row>
    <row r="23" spans="1:23" s="11" customFormat="1">
      <c r="A23" s="6" t="s">
        <v>339</v>
      </c>
      <c r="B23" s="43">
        <v>1948135</v>
      </c>
      <c r="C23" s="43">
        <v>2042580</v>
      </c>
      <c r="D23" s="43">
        <v>2131110</v>
      </c>
      <c r="E23" s="43">
        <v>2200175</v>
      </c>
      <c r="F23" s="43">
        <v>2236265</v>
      </c>
      <c r="G23" s="43">
        <v>2281235</v>
      </c>
      <c r="H23" s="43">
        <v>2304700</v>
      </c>
      <c r="I23" s="43">
        <v>2306105</v>
      </c>
      <c r="J23" s="43">
        <v>2396050</v>
      </c>
      <c r="K23" s="43">
        <v>2493415</v>
      </c>
      <c r="L23" s="43">
        <v>2501300</v>
      </c>
      <c r="M23" s="43">
        <v>2496640</v>
      </c>
      <c r="N23" s="43">
        <v>2340275</v>
      </c>
      <c r="O23" s="43">
        <v>2299355</v>
      </c>
      <c r="P23" s="201">
        <v>2266080</v>
      </c>
      <c r="Q23" s="201">
        <v>2280825</v>
      </c>
      <c r="R23" s="201">
        <v>2317880</v>
      </c>
      <c r="S23" s="201">
        <v>2343095</v>
      </c>
      <c r="T23" s="40">
        <f t="shared" si="1"/>
        <v>9.947163684652599E-2</v>
      </c>
      <c r="U23" s="319">
        <f t="shared" si="2"/>
        <v>1.0878475158334341E-2</v>
      </c>
      <c r="V23" s="205"/>
      <c r="W23" s="280">
        <f>R22/R23</f>
        <v>4.7256544773672492E-2</v>
      </c>
    </row>
    <row r="24" spans="1:23" ht="34.5" customHeight="1">
      <c r="A24" s="2" t="s">
        <v>340</v>
      </c>
      <c r="B24" s="12">
        <v>2001</v>
      </c>
      <c r="C24" s="12">
        <v>2002</v>
      </c>
      <c r="D24" s="12">
        <v>2003</v>
      </c>
      <c r="E24" s="12">
        <v>2004</v>
      </c>
      <c r="F24" s="12">
        <v>2005</v>
      </c>
      <c r="G24" s="12">
        <v>2006</v>
      </c>
      <c r="H24" s="12">
        <v>2007</v>
      </c>
      <c r="I24" s="12">
        <v>2008</v>
      </c>
      <c r="J24" s="12">
        <v>2009</v>
      </c>
      <c r="K24" s="12">
        <v>2010</v>
      </c>
      <c r="L24" s="12">
        <v>2011</v>
      </c>
      <c r="M24" s="12">
        <v>2012</v>
      </c>
      <c r="N24" s="12">
        <v>2013</v>
      </c>
      <c r="O24" s="12">
        <v>2014</v>
      </c>
      <c r="P24" s="12">
        <v>2015</v>
      </c>
      <c r="Q24" s="207">
        <v>2016</v>
      </c>
      <c r="R24" s="207">
        <v>2017</v>
      </c>
      <c r="S24" s="207">
        <v>2018</v>
      </c>
      <c r="T24" s="207" t="s">
        <v>438</v>
      </c>
    </row>
    <row r="25" spans="1:23">
      <c r="A25" s="23" t="s">
        <v>333</v>
      </c>
      <c r="B25" s="23" t="s">
        <v>70</v>
      </c>
      <c r="C25" s="23" t="s">
        <v>70</v>
      </c>
      <c r="D25" s="27">
        <v>2.3811534833959768E-2</v>
      </c>
      <c r="E25" s="27">
        <v>2.4276510162673976E-2</v>
      </c>
      <c r="F25" s="27">
        <v>2.3295767505704817E-2</v>
      </c>
      <c r="G25" s="27">
        <v>2.4381627021926471E-2</v>
      </c>
      <c r="H25" s="27">
        <v>2.3554531353491493E-2</v>
      </c>
      <c r="I25" s="27">
        <v>2.3041015044848349E-2</v>
      </c>
      <c r="J25" s="27">
        <v>2.1881847206861291E-2</v>
      </c>
      <c r="K25" s="27">
        <v>2.1933773559555871E-2</v>
      </c>
      <c r="L25" s="27">
        <v>2.1864630392196056E-2</v>
      </c>
      <c r="M25" s="27">
        <v>2.2510253781081773E-2</v>
      </c>
      <c r="N25" s="27">
        <v>2.3208810930339382E-2</v>
      </c>
      <c r="O25" s="27">
        <v>2.3510941111746553E-2</v>
      </c>
      <c r="P25" s="27">
        <v>2.3860587446162537E-2</v>
      </c>
      <c r="Q25" s="27">
        <v>2.3452040380125612E-2</v>
      </c>
      <c r="R25" s="27">
        <f>R16/$R$23</f>
        <v>2.3456779470895819E-2</v>
      </c>
      <c r="S25" s="27">
        <f>S16/$S$23</f>
        <v>2.3040038922877648E-2</v>
      </c>
      <c r="T25" s="38"/>
    </row>
    <row r="26" spans="1:23">
      <c r="A26" s="23" t="s">
        <v>334</v>
      </c>
      <c r="B26" s="23" t="s">
        <v>70</v>
      </c>
      <c r="C26" s="23" t="s">
        <v>70</v>
      </c>
      <c r="D26" s="27">
        <v>3.6319918716941403E-3</v>
      </c>
      <c r="E26" s="27">
        <v>3.4216708788666218E-3</v>
      </c>
      <c r="F26" s="27">
        <v>3.1977582905654109E-3</v>
      </c>
      <c r="G26" s="27">
        <v>3.3339147000818387E-3</v>
      </c>
      <c r="H26" s="27">
        <v>3.0683739522561013E-3</v>
      </c>
      <c r="I26" s="27">
        <v>2.6820114435379136E-3</v>
      </c>
      <c r="J26" s="27">
        <v>2.5834185430187182E-3</v>
      </c>
      <c r="K26" s="27">
        <v>2.4384228056701352E-3</v>
      </c>
      <c r="L26" s="27">
        <v>2.430736017271019E-3</v>
      </c>
      <c r="M26" s="27">
        <v>2.2750576775185851E-3</v>
      </c>
      <c r="N26" s="27">
        <v>2.149320058540129E-3</v>
      </c>
      <c r="O26" s="27">
        <v>2.0940655096755396E-3</v>
      </c>
      <c r="P26" s="27">
        <v>2.0608275082962648E-3</v>
      </c>
      <c r="Q26" s="27">
        <v>2.0628500652176297E-3</v>
      </c>
      <c r="R26" s="27">
        <f t="shared" ref="R26:R32" si="3">R17/$R$23</f>
        <v>2.0039864013667663E-3</v>
      </c>
      <c r="S26" s="27">
        <f t="shared" ref="S26:S32" si="4">S17/$S$23</f>
        <v>1.9632153199080704E-3</v>
      </c>
      <c r="T26" s="38"/>
    </row>
    <row r="27" spans="1:23">
      <c r="A27" s="23" t="s">
        <v>335</v>
      </c>
      <c r="B27" s="23" t="s">
        <v>70</v>
      </c>
      <c r="C27" s="23" t="s">
        <v>70</v>
      </c>
      <c r="D27" s="27">
        <v>7.2111129756357714E-3</v>
      </c>
      <c r="E27" s="27">
        <v>7.217100345281743E-3</v>
      </c>
      <c r="F27" s="27">
        <v>7.4446785629978052E-3</v>
      </c>
      <c r="G27" s="27">
        <v>8.5796315923635236E-3</v>
      </c>
      <c r="H27" s="27">
        <v>8.5893309463500097E-3</v>
      </c>
      <c r="I27" s="27">
        <v>8.8959522658335153E-3</v>
      </c>
      <c r="J27" s="27">
        <v>9.1525635942488678E-3</v>
      </c>
      <c r="K27" s="27">
        <v>9.1220274202248718E-3</v>
      </c>
      <c r="L27" s="27">
        <v>9.0932714988206133E-3</v>
      </c>
      <c r="M27" s="27">
        <v>9.2664541143296589E-3</v>
      </c>
      <c r="N27" s="27">
        <v>9.6826227686917128E-3</v>
      </c>
      <c r="O27" s="27">
        <v>9.9658382459428835E-3</v>
      </c>
      <c r="P27" s="27">
        <v>1.020705359034103E-2</v>
      </c>
      <c r="Q27" s="27">
        <v>1.0344940975304988E-2</v>
      </c>
      <c r="R27" s="27">
        <f t="shared" si="3"/>
        <v>1.045136072618082E-2</v>
      </c>
      <c r="S27" s="27">
        <f t="shared" si="4"/>
        <v>1.063123774324131E-2</v>
      </c>
      <c r="T27" s="38"/>
    </row>
    <row r="28" spans="1:23">
      <c r="A28" s="23" t="s">
        <v>336</v>
      </c>
      <c r="B28" s="23" t="s">
        <v>70</v>
      </c>
      <c r="C28" s="23" t="s">
        <v>70</v>
      </c>
      <c r="D28" s="27">
        <v>8.0869287371012569E-3</v>
      </c>
      <c r="E28" s="27">
        <v>8.144822553661054E-3</v>
      </c>
      <c r="F28" s="27">
        <v>8.2031352457224791E-3</v>
      </c>
      <c r="G28" s="27">
        <v>1.0015160255980251E-2</v>
      </c>
      <c r="H28" s="27">
        <v>1.0153143602017085E-2</v>
      </c>
      <c r="I28" s="27">
        <v>1.1298271327628187E-2</v>
      </c>
      <c r="J28" s="27">
        <v>1.122681079276309E-2</v>
      </c>
      <c r="K28" s="27">
        <v>1.1181451944421607E-2</v>
      </c>
      <c r="L28" s="27">
        <v>1.1146203973933554E-2</v>
      </c>
      <c r="M28" s="27">
        <v>9.1903518328633679E-3</v>
      </c>
      <c r="N28" s="27">
        <v>8.2426210594908726E-3</v>
      </c>
      <c r="O28" s="27">
        <v>7.3063967938835021E-3</v>
      </c>
      <c r="P28" s="27">
        <v>7.1908317446868599E-3</v>
      </c>
      <c r="Q28" s="27">
        <v>7.4446746243135705E-3</v>
      </c>
      <c r="R28" s="27">
        <f t="shared" si="3"/>
        <v>7.858474122905414E-3</v>
      </c>
      <c r="S28" s="27">
        <f t="shared" si="4"/>
        <v>8.2519061327005518E-3</v>
      </c>
      <c r="T28" s="38"/>
    </row>
    <row r="29" spans="1:23" ht="17.25">
      <c r="A29" s="23" t="s">
        <v>546</v>
      </c>
      <c r="B29" s="23" t="s">
        <v>70</v>
      </c>
      <c r="C29" s="23" t="s">
        <v>70</v>
      </c>
      <c r="D29" s="27">
        <v>1.0022458582649653E-3</v>
      </c>
      <c r="E29" s="27">
        <v>8.8322713843306166E-4</v>
      </c>
      <c r="F29" s="27">
        <v>9.8577511212918673E-4</v>
      </c>
      <c r="G29" s="27">
        <v>8.7428614871361428E-4</v>
      </c>
      <c r="H29" s="27">
        <v>7.9566110761951315E-4</v>
      </c>
      <c r="I29" s="27">
        <v>8.0438661726157305E-4</v>
      </c>
      <c r="J29" s="27">
        <v>7.5958348114605289E-4</v>
      </c>
      <c r="K29" s="27">
        <v>7.7203353633470558E-4</v>
      </c>
      <c r="L29" s="27">
        <v>7.6959980809978808E-4</v>
      </c>
      <c r="M29" s="27">
        <v>6.468693924634709E-4</v>
      </c>
      <c r="N29" s="27">
        <v>6.3454081251135015E-4</v>
      </c>
      <c r="O29" s="27">
        <v>5.7407403380513235E-4</v>
      </c>
      <c r="P29" s="27">
        <v>5.9574242745181105E-4</v>
      </c>
      <c r="Q29" s="27">
        <v>5.612004428222244E-4</v>
      </c>
      <c r="R29" s="27">
        <f t="shared" si="3"/>
        <v>5.4360018637720673E-4</v>
      </c>
      <c r="S29" s="27">
        <f t="shared" si="4"/>
        <v>5.6975922871245087E-4</v>
      </c>
      <c r="T29" s="38"/>
    </row>
    <row r="30" spans="1:23" ht="17.25">
      <c r="A30" s="208" t="s">
        <v>548</v>
      </c>
      <c r="B30" s="23" t="s">
        <v>70</v>
      </c>
      <c r="C30" s="23" t="s">
        <v>70</v>
      </c>
      <c r="D30" s="27">
        <v>4.4871190718651661E-3</v>
      </c>
      <c r="E30" s="27">
        <v>4.8277150891681206E-3</v>
      </c>
      <c r="F30" s="27">
        <v>4.867674445037027E-3</v>
      </c>
      <c r="G30" s="27">
        <v>5.2859653594858926E-3</v>
      </c>
      <c r="H30" s="27">
        <v>5.1125458404487865E-3</v>
      </c>
      <c r="I30" s="27">
        <v>5.2252607752032105E-3</v>
      </c>
      <c r="J30" s="27">
        <v>5.0249368752738879E-3</v>
      </c>
      <c r="K30" s="27">
        <v>4.694364957297522E-3</v>
      </c>
      <c r="L30" s="27">
        <v>4.6795666253548153E-3</v>
      </c>
      <c r="M30" s="27">
        <v>3.674939118174827E-3</v>
      </c>
      <c r="N30" s="27">
        <v>3.5294997382786211E-3</v>
      </c>
      <c r="O30" s="27">
        <v>3.0943460231238761E-3</v>
      </c>
      <c r="P30" s="27">
        <v>2.8970733601638072E-3</v>
      </c>
      <c r="Q30" s="27">
        <v>2.8914975940723202E-3</v>
      </c>
      <c r="R30" s="27">
        <f t="shared" si="3"/>
        <v>2.9423438659464682E-3</v>
      </c>
      <c r="S30" s="27">
        <f t="shared" si="4"/>
        <v>3.0600551834219268E-3</v>
      </c>
      <c r="T30" s="38"/>
    </row>
    <row r="31" spans="1:23" s="11" customFormat="1">
      <c r="A31" s="6" t="s">
        <v>341</v>
      </c>
      <c r="B31" s="6" t="s">
        <v>70</v>
      </c>
      <c r="C31" s="6" t="s">
        <v>70</v>
      </c>
      <c r="D31" s="123">
        <v>4.803194313863865E-2</v>
      </c>
      <c r="E31" s="123">
        <v>4.8982397750329261E-2</v>
      </c>
      <c r="F31" s="123">
        <v>4.8226479099819017E-2</v>
      </c>
      <c r="G31" s="123">
        <v>5.2958038736913661E-2</v>
      </c>
      <c r="H31" s="123">
        <v>5.2238537507168357E-2</v>
      </c>
      <c r="I31" s="123">
        <v>5.1946897474312748E-2</v>
      </c>
      <c r="J31" s="123">
        <v>5.0629160493311912E-2</v>
      </c>
      <c r="K31" s="123">
        <v>5.014207422350471E-2</v>
      </c>
      <c r="L31" s="123">
        <v>4.998400831567585E-2</v>
      </c>
      <c r="M31" s="123">
        <v>4.7563925916431687E-2</v>
      </c>
      <c r="N31" s="123">
        <v>4.7447415367852068E-2</v>
      </c>
      <c r="O31" s="123">
        <v>4.7421559524301382E-2</v>
      </c>
      <c r="P31" s="123">
        <v>4.6812116077102311E-2</v>
      </c>
      <c r="Q31" s="123">
        <v>4.6757204081856345E-2</v>
      </c>
      <c r="R31" s="123">
        <f t="shared" si="3"/>
        <v>4.7256544773672492E-2</v>
      </c>
      <c r="S31" s="123">
        <f t="shared" si="4"/>
        <v>4.7516212530861961E-2</v>
      </c>
      <c r="T31" s="38"/>
    </row>
    <row r="32" spans="1:23" s="11" customFormat="1">
      <c r="A32" s="6" t="s">
        <v>339</v>
      </c>
      <c r="B32" s="6" t="s">
        <v>70</v>
      </c>
      <c r="C32" s="6" t="s">
        <v>70</v>
      </c>
      <c r="D32" s="7">
        <v>1</v>
      </c>
      <c r="E32" s="7">
        <v>1</v>
      </c>
      <c r="F32" s="7">
        <v>1</v>
      </c>
      <c r="G32" s="7">
        <v>1</v>
      </c>
      <c r="H32" s="7">
        <v>1</v>
      </c>
      <c r="I32" s="7">
        <v>1</v>
      </c>
      <c r="J32" s="7">
        <v>1</v>
      </c>
      <c r="K32" s="7">
        <v>1</v>
      </c>
      <c r="L32" s="7">
        <v>1</v>
      </c>
      <c r="M32" s="7">
        <v>1</v>
      </c>
      <c r="N32" s="7">
        <v>1</v>
      </c>
      <c r="O32" s="7">
        <v>1</v>
      </c>
      <c r="P32" s="123">
        <v>1</v>
      </c>
      <c r="Q32" s="123">
        <v>1</v>
      </c>
      <c r="R32" s="123">
        <f t="shared" si="3"/>
        <v>1</v>
      </c>
      <c r="S32" s="123">
        <f t="shared" si="4"/>
        <v>1</v>
      </c>
      <c r="T32" s="40"/>
    </row>
    <row r="33" spans="1:9">
      <c r="A33" s="75" t="s">
        <v>342</v>
      </c>
    </row>
    <row r="34" spans="1:9" s="206" customFormat="1">
      <c r="A34" s="75" t="s">
        <v>497</v>
      </c>
    </row>
    <row r="35" spans="1:9" s="206" customFormat="1">
      <c r="A35" s="75" t="s">
        <v>545</v>
      </c>
    </row>
    <row r="36" spans="1:9" s="206" customFormat="1">
      <c r="A36" s="75" t="s">
        <v>547</v>
      </c>
    </row>
    <row r="37" spans="1:9">
      <c r="A37" s="75" t="s">
        <v>496</v>
      </c>
    </row>
    <row r="38" spans="1:9" ht="26.25">
      <c r="A38" s="446" t="s">
        <v>343</v>
      </c>
      <c r="B38" s="446"/>
      <c r="C38" s="446"/>
      <c r="D38" s="446"/>
      <c r="E38" s="446"/>
      <c r="F38" s="446"/>
      <c r="G38" s="446"/>
      <c r="H38" s="446"/>
    </row>
    <row r="39" spans="1:9" ht="32.25" customHeight="1">
      <c r="A39" s="213" t="s">
        <v>551</v>
      </c>
      <c r="B39" s="207" t="s">
        <v>344</v>
      </c>
      <c r="C39" s="207" t="s">
        <v>499</v>
      </c>
      <c r="D39" s="207" t="s">
        <v>345</v>
      </c>
      <c r="E39" s="207" t="s">
        <v>499</v>
      </c>
      <c r="F39" s="207" t="s">
        <v>346</v>
      </c>
      <c r="G39" s="207" t="s">
        <v>499</v>
      </c>
      <c r="H39" s="207" t="s">
        <v>237</v>
      </c>
    </row>
    <row r="40" spans="1:9">
      <c r="A40" s="38" t="s">
        <v>347</v>
      </c>
      <c r="B40" s="219">
        <v>39560</v>
      </c>
      <c r="C40" s="199">
        <f>B40/$H40</f>
        <v>0.93345917885795182</v>
      </c>
      <c r="D40" s="219">
        <v>1145</v>
      </c>
      <c r="E40" s="199">
        <f>D40/$H40</f>
        <v>2.7017461066540821E-2</v>
      </c>
      <c r="F40" s="219">
        <v>1675</v>
      </c>
      <c r="G40" s="199">
        <f>F40/$H40</f>
        <v>3.9523360075507316E-2</v>
      </c>
      <c r="H40" s="269">
        <f>SUM(F40,D40,B40)</f>
        <v>42380</v>
      </c>
      <c r="I40" s="320"/>
    </row>
    <row r="41" spans="1:9">
      <c r="A41" s="208" t="s">
        <v>348</v>
      </c>
      <c r="B41" s="219">
        <v>1640</v>
      </c>
      <c r="C41" s="199">
        <f t="shared" ref="C41:C47" si="5">B41/$H41</f>
        <v>0.79418886198547212</v>
      </c>
      <c r="D41" s="219">
        <v>170</v>
      </c>
      <c r="E41" s="199">
        <f t="shared" ref="E41:E47" si="6">D41/$H41</f>
        <v>8.2324455205811137E-2</v>
      </c>
      <c r="F41" s="219">
        <v>255</v>
      </c>
      <c r="G41" s="199">
        <f t="shared" ref="G41:G47" si="7">F41/$H41</f>
        <v>0.12348668280871671</v>
      </c>
      <c r="H41" s="269">
        <f t="shared" ref="H41:H47" si="8">SUM(F41,D41,B41)</f>
        <v>2065</v>
      </c>
      <c r="I41" s="320"/>
    </row>
    <row r="42" spans="1:9">
      <c r="A42" s="208" t="s">
        <v>349</v>
      </c>
      <c r="B42" s="219">
        <v>7165</v>
      </c>
      <c r="C42" s="199">
        <f t="shared" si="5"/>
        <v>0.75144205558468802</v>
      </c>
      <c r="D42" s="219">
        <v>930</v>
      </c>
      <c r="E42" s="199">
        <f t="shared" si="6"/>
        <v>9.7535395909805978E-2</v>
      </c>
      <c r="F42" s="219">
        <v>1440</v>
      </c>
      <c r="G42" s="199">
        <f t="shared" si="7"/>
        <v>0.15102254850550603</v>
      </c>
      <c r="H42" s="269">
        <f t="shared" si="8"/>
        <v>9535</v>
      </c>
      <c r="I42" s="320"/>
    </row>
    <row r="43" spans="1:9">
      <c r="A43" s="208" t="s">
        <v>334</v>
      </c>
      <c r="B43" s="219">
        <v>3770</v>
      </c>
      <c r="C43" s="199">
        <f t="shared" si="5"/>
        <v>0.81867535287730731</v>
      </c>
      <c r="D43" s="219">
        <v>320</v>
      </c>
      <c r="E43" s="199">
        <f t="shared" si="6"/>
        <v>6.9489685124864281E-2</v>
      </c>
      <c r="F43" s="219">
        <v>515</v>
      </c>
      <c r="G43" s="199">
        <f t="shared" si="7"/>
        <v>0.11183496199782844</v>
      </c>
      <c r="H43" s="269">
        <f t="shared" si="8"/>
        <v>4605</v>
      </c>
      <c r="I43" s="320"/>
    </row>
    <row r="44" spans="1:9">
      <c r="A44" s="208" t="s">
        <v>335</v>
      </c>
      <c r="B44" s="219">
        <v>16950</v>
      </c>
      <c r="C44" s="199">
        <f t="shared" si="5"/>
        <v>0.68058622766512744</v>
      </c>
      <c r="D44" s="219">
        <v>2355</v>
      </c>
      <c r="E44" s="199">
        <f t="shared" si="6"/>
        <v>9.4559325436659306E-2</v>
      </c>
      <c r="F44" s="219">
        <v>5600</v>
      </c>
      <c r="G44" s="199">
        <f t="shared" si="7"/>
        <v>0.22485444689821321</v>
      </c>
      <c r="H44" s="269">
        <f t="shared" si="8"/>
        <v>24905</v>
      </c>
      <c r="I44" s="320"/>
    </row>
    <row r="45" spans="1:9">
      <c r="A45" s="208" t="s">
        <v>336</v>
      </c>
      <c r="B45" s="219">
        <v>17175</v>
      </c>
      <c r="C45" s="199">
        <f t="shared" si="5"/>
        <v>0.88851526125194003</v>
      </c>
      <c r="D45" s="219">
        <v>325</v>
      </c>
      <c r="E45" s="199">
        <f t="shared" si="6"/>
        <v>1.6813243662700466E-2</v>
      </c>
      <c r="F45" s="219">
        <v>1830</v>
      </c>
      <c r="G45" s="199">
        <f t="shared" si="7"/>
        <v>9.4671495085359547E-2</v>
      </c>
      <c r="H45" s="269">
        <f t="shared" si="8"/>
        <v>19330</v>
      </c>
      <c r="I45" s="320"/>
    </row>
    <row r="46" spans="1:9">
      <c r="A46" s="208" t="s">
        <v>350</v>
      </c>
      <c r="B46" s="219">
        <v>4920</v>
      </c>
      <c r="C46" s="199">
        <f t="shared" si="5"/>
        <v>0.68619246861924688</v>
      </c>
      <c r="D46" s="219">
        <v>355</v>
      </c>
      <c r="E46" s="199">
        <f t="shared" si="6"/>
        <v>4.9511854951185492E-2</v>
      </c>
      <c r="F46" s="219">
        <v>1895</v>
      </c>
      <c r="G46" s="199">
        <f t="shared" si="7"/>
        <v>0.26429567642956764</v>
      </c>
      <c r="H46" s="269">
        <f t="shared" si="8"/>
        <v>7170</v>
      </c>
      <c r="I46" s="320"/>
    </row>
    <row r="47" spans="1:9">
      <c r="A47" s="208" t="s">
        <v>337</v>
      </c>
      <c r="B47" s="219">
        <v>735</v>
      </c>
      <c r="C47" s="199">
        <f t="shared" si="5"/>
        <v>0.55263157894736847</v>
      </c>
      <c r="D47" s="219">
        <v>80</v>
      </c>
      <c r="E47" s="199">
        <f t="shared" si="6"/>
        <v>6.0150375939849621E-2</v>
      </c>
      <c r="F47" s="219">
        <v>515</v>
      </c>
      <c r="G47" s="199">
        <f t="shared" si="7"/>
        <v>0.38721804511278196</v>
      </c>
      <c r="H47" s="269">
        <f t="shared" si="8"/>
        <v>1330</v>
      </c>
      <c r="I47" s="320"/>
    </row>
    <row r="48" spans="1:9">
      <c r="A48" s="75" t="s">
        <v>496</v>
      </c>
    </row>
  </sheetData>
  <mergeCells count="6">
    <mergeCell ref="A38:H38"/>
    <mergeCell ref="T6:T7"/>
    <mergeCell ref="U6:U7"/>
    <mergeCell ref="U14:U15"/>
    <mergeCell ref="V14:V15"/>
    <mergeCell ref="T14:T15"/>
  </mergeCells>
  <pageMargins left="0.25590551181102361" right="0.25590551181102361" top="0.39370078740157477" bottom="0.39370078740157477" header="0.3" footer="0.3"/>
  <pageSetup paperSize="9" scale="31"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Education!C8:S8</xm:f>
              <xm:sqref>U8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Education!C10:S10</xm:f>
              <xm:sqref>U10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Education!D16:S16</xm:f>
              <xm:sqref>V16</xm:sqref>
            </x14:sparkline>
            <x14:sparkline>
              <xm:f>Education!D17:S17</xm:f>
              <xm:sqref>V17</xm:sqref>
            </x14:sparkline>
            <x14:sparkline>
              <xm:f>Education!D18:S18</xm:f>
              <xm:sqref>V18</xm:sqref>
            </x14:sparkline>
            <x14:sparkline>
              <xm:f>Education!D19:S19</xm:f>
              <xm:sqref>V19</xm:sqref>
            </x14:sparkline>
            <x14:sparkline>
              <xm:f>Education!D20:S20</xm:f>
              <xm:sqref>V20</xm:sqref>
            </x14:sparkline>
            <x14:sparkline>
              <xm:f>Education!D21:S21</xm:f>
              <xm:sqref>V21</xm:sqref>
            </x14:sparkline>
            <x14:sparkline>
              <xm:f>Education!D22:S22</xm:f>
              <xm:sqref>V22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Education!B23:S23</xm:f>
              <xm:sqref>V23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Education!D25:S25</xm:f>
              <xm:sqref>T25</xm:sqref>
            </x14:sparkline>
            <x14:sparkline>
              <xm:f>Education!D26:S26</xm:f>
              <xm:sqref>T26</xm:sqref>
            </x14:sparkline>
            <x14:sparkline>
              <xm:f>Education!D27:S27</xm:f>
              <xm:sqref>T27</xm:sqref>
            </x14:sparkline>
            <x14:sparkline>
              <xm:f>Education!D28:S28</xm:f>
              <xm:sqref>T28</xm:sqref>
            </x14:sparkline>
            <x14:sparkline>
              <xm:f>Education!D29:S29</xm:f>
              <xm:sqref>T29</xm:sqref>
            </x14:sparkline>
            <x14:sparkline>
              <xm:f>Education!D30:S30</xm:f>
              <xm:sqref>T30</xm:sqref>
            </x14:sparkline>
            <x14:sparkline>
              <xm:f>Education!D31:S31</xm:f>
              <xm:sqref>T31</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68"/>
  <sheetViews>
    <sheetView showGridLines="0" showRowColHeaders="0" zoomScaleNormal="100" workbookViewId="0"/>
  </sheetViews>
  <sheetFormatPr defaultRowHeight="15"/>
  <cols>
    <col min="1" max="1" width="82.28515625" bestFit="1" customWidth="1"/>
    <col min="2" max="3" width="12.85546875" customWidth="1"/>
    <col min="4" max="5" width="12.7109375" customWidth="1"/>
    <col min="6" max="6" width="13.140625" customWidth="1"/>
    <col min="7" max="7" width="12.85546875" customWidth="1"/>
    <col min="8" max="8" width="13.140625" customWidth="1"/>
    <col min="9" max="9" width="13.28515625" customWidth="1"/>
    <col min="257" max="257" width="74.85546875" customWidth="1"/>
    <col min="258" max="260" width="19.85546875" customWidth="1"/>
    <col min="261" max="261" width="33.5703125" customWidth="1"/>
    <col min="513" max="513" width="74.85546875" customWidth="1"/>
    <col min="514" max="516" width="19.85546875" customWidth="1"/>
    <col min="517" max="517" width="33.5703125" customWidth="1"/>
    <col min="769" max="769" width="74.85546875" customWidth="1"/>
    <col min="770" max="772" width="19.85546875" customWidth="1"/>
    <col min="773" max="773" width="33.5703125" customWidth="1"/>
    <col min="1025" max="1025" width="74.85546875" customWidth="1"/>
    <col min="1026" max="1028" width="19.85546875" customWidth="1"/>
    <col min="1029" max="1029" width="33.5703125" customWidth="1"/>
    <col min="1281" max="1281" width="74.85546875" customWidth="1"/>
    <col min="1282" max="1284" width="19.85546875" customWidth="1"/>
    <col min="1285" max="1285" width="33.5703125" customWidth="1"/>
    <col min="1537" max="1537" width="74.85546875" customWidth="1"/>
    <col min="1538" max="1540" width="19.85546875" customWidth="1"/>
    <col min="1541" max="1541" width="33.5703125" customWidth="1"/>
    <col min="1793" max="1793" width="74.85546875" customWidth="1"/>
    <col min="1794" max="1796" width="19.85546875" customWidth="1"/>
    <col min="1797" max="1797" width="33.5703125" customWidth="1"/>
    <col min="2049" max="2049" width="74.85546875" customWidth="1"/>
    <col min="2050" max="2052" width="19.85546875" customWidth="1"/>
    <col min="2053" max="2053" width="33.5703125" customWidth="1"/>
    <col min="2305" max="2305" width="74.85546875" customWidth="1"/>
    <col min="2306" max="2308" width="19.85546875" customWidth="1"/>
    <col min="2309" max="2309" width="33.5703125" customWidth="1"/>
    <col min="2561" max="2561" width="74.85546875" customWidth="1"/>
    <col min="2562" max="2564" width="19.85546875" customWidth="1"/>
    <col min="2565" max="2565" width="33.5703125" customWidth="1"/>
    <col min="2817" max="2817" width="74.85546875" customWidth="1"/>
    <col min="2818" max="2820" width="19.85546875" customWidth="1"/>
    <col min="2821" max="2821" width="33.5703125" customWidth="1"/>
    <col min="3073" max="3073" width="74.85546875" customWidth="1"/>
    <col min="3074" max="3076" width="19.85546875" customWidth="1"/>
    <col min="3077" max="3077" width="33.5703125" customWidth="1"/>
    <col min="3329" max="3329" width="74.85546875" customWidth="1"/>
    <col min="3330" max="3332" width="19.85546875" customWidth="1"/>
    <col min="3333" max="3333" width="33.5703125" customWidth="1"/>
    <col min="3585" max="3585" width="74.85546875" customWidth="1"/>
    <col min="3586" max="3588" width="19.85546875" customWidth="1"/>
    <col min="3589" max="3589" width="33.5703125" customWidth="1"/>
    <col min="3841" max="3841" width="74.85546875" customWidth="1"/>
    <col min="3842" max="3844" width="19.85546875" customWidth="1"/>
    <col min="3845" max="3845" width="33.5703125" customWidth="1"/>
    <col min="4097" max="4097" width="74.85546875" customWidth="1"/>
    <col min="4098" max="4100" width="19.85546875" customWidth="1"/>
    <col min="4101" max="4101" width="33.5703125" customWidth="1"/>
    <col min="4353" max="4353" width="74.85546875" customWidth="1"/>
    <col min="4354" max="4356" width="19.85546875" customWidth="1"/>
    <col min="4357" max="4357" width="33.5703125" customWidth="1"/>
    <col min="4609" max="4609" width="74.85546875" customWidth="1"/>
    <col min="4610" max="4612" width="19.85546875" customWidth="1"/>
    <col min="4613" max="4613" width="33.5703125" customWidth="1"/>
    <col min="4865" max="4865" width="74.85546875" customWidth="1"/>
    <col min="4866" max="4868" width="19.85546875" customWidth="1"/>
    <col min="4869" max="4869" width="33.5703125" customWidth="1"/>
    <col min="5121" max="5121" width="74.85546875" customWidth="1"/>
    <col min="5122" max="5124" width="19.85546875" customWidth="1"/>
    <col min="5125" max="5125" width="33.5703125" customWidth="1"/>
    <col min="5377" max="5377" width="74.85546875" customWidth="1"/>
    <col min="5378" max="5380" width="19.85546875" customWidth="1"/>
    <col min="5381" max="5381" width="33.5703125" customWidth="1"/>
    <col min="5633" max="5633" width="74.85546875" customWidth="1"/>
    <col min="5634" max="5636" width="19.85546875" customWidth="1"/>
    <col min="5637" max="5637" width="33.5703125" customWidth="1"/>
    <col min="5889" max="5889" width="74.85546875" customWidth="1"/>
    <col min="5890" max="5892" width="19.85546875" customWidth="1"/>
    <col min="5893" max="5893" width="33.5703125" customWidth="1"/>
    <col min="6145" max="6145" width="74.85546875" customWidth="1"/>
    <col min="6146" max="6148" width="19.85546875" customWidth="1"/>
    <col min="6149" max="6149" width="33.5703125" customWidth="1"/>
    <col min="6401" max="6401" width="74.85546875" customWidth="1"/>
    <col min="6402" max="6404" width="19.85546875" customWidth="1"/>
    <col min="6405" max="6405" width="33.5703125" customWidth="1"/>
    <col min="6657" max="6657" width="74.85546875" customWidth="1"/>
    <col min="6658" max="6660" width="19.85546875" customWidth="1"/>
    <col min="6661" max="6661" width="33.5703125" customWidth="1"/>
    <col min="6913" max="6913" width="74.85546875" customWidth="1"/>
    <col min="6914" max="6916" width="19.85546875" customWidth="1"/>
    <col min="6917" max="6917" width="33.5703125" customWidth="1"/>
    <col min="7169" max="7169" width="74.85546875" customWidth="1"/>
    <col min="7170" max="7172" width="19.85546875" customWidth="1"/>
    <col min="7173" max="7173" width="33.5703125" customWidth="1"/>
    <col min="7425" max="7425" width="74.85546875" customWidth="1"/>
    <col min="7426" max="7428" width="19.85546875" customWidth="1"/>
    <col min="7429" max="7429" width="33.5703125" customWidth="1"/>
    <col min="7681" max="7681" width="74.85546875" customWidth="1"/>
    <col min="7682" max="7684" width="19.85546875" customWidth="1"/>
    <col min="7685" max="7685" width="33.5703125" customWidth="1"/>
    <col min="7937" max="7937" width="74.85546875" customWidth="1"/>
    <col min="7938" max="7940" width="19.85546875" customWidth="1"/>
    <col min="7941" max="7941" width="33.5703125" customWidth="1"/>
    <col min="8193" max="8193" width="74.85546875" customWidth="1"/>
    <col min="8194" max="8196" width="19.85546875" customWidth="1"/>
    <col min="8197" max="8197" width="33.5703125" customWidth="1"/>
    <col min="8449" max="8449" width="74.85546875" customWidth="1"/>
    <col min="8450" max="8452" width="19.85546875" customWidth="1"/>
    <col min="8453" max="8453" width="33.5703125" customWidth="1"/>
    <col min="8705" max="8705" width="74.85546875" customWidth="1"/>
    <col min="8706" max="8708" width="19.85546875" customWidth="1"/>
    <col min="8709" max="8709" width="33.5703125" customWidth="1"/>
    <col min="8961" max="8961" width="74.85546875" customWidth="1"/>
    <col min="8962" max="8964" width="19.85546875" customWidth="1"/>
    <col min="8965" max="8965" width="33.5703125" customWidth="1"/>
    <col min="9217" max="9217" width="74.85546875" customWidth="1"/>
    <col min="9218" max="9220" width="19.85546875" customWidth="1"/>
    <col min="9221" max="9221" width="33.5703125" customWidth="1"/>
    <col min="9473" max="9473" width="74.85546875" customWidth="1"/>
    <col min="9474" max="9476" width="19.85546875" customWidth="1"/>
    <col min="9477" max="9477" width="33.5703125" customWidth="1"/>
    <col min="9729" max="9729" width="74.85546875" customWidth="1"/>
    <col min="9730" max="9732" width="19.85546875" customWidth="1"/>
    <col min="9733" max="9733" width="33.5703125" customWidth="1"/>
    <col min="9985" max="9985" width="74.85546875" customWidth="1"/>
    <col min="9986" max="9988" width="19.85546875" customWidth="1"/>
    <col min="9989" max="9989" width="33.5703125" customWidth="1"/>
    <col min="10241" max="10241" width="74.85546875" customWidth="1"/>
    <col min="10242" max="10244" width="19.85546875" customWidth="1"/>
    <col min="10245" max="10245" width="33.5703125" customWidth="1"/>
    <col min="10497" max="10497" width="74.85546875" customWidth="1"/>
    <col min="10498" max="10500" width="19.85546875" customWidth="1"/>
    <col min="10501" max="10501" width="33.5703125" customWidth="1"/>
    <col min="10753" max="10753" width="74.85546875" customWidth="1"/>
    <col min="10754" max="10756" width="19.85546875" customWidth="1"/>
    <col min="10757" max="10757" width="33.5703125" customWidth="1"/>
    <col min="11009" max="11009" width="74.85546875" customWidth="1"/>
    <col min="11010" max="11012" width="19.85546875" customWidth="1"/>
    <col min="11013" max="11013" width="33.5703125" customWidth="1"/>
    <col min="11265" max="11265" width="74.85546875" customWidth="1"/>
    <col min="11266" max="11268" width="19.85546875" customWidth="1"/>
    <col min="11269" max="11269" width="33.5703125" customWidth="1"/>
    <col min="11521" max="11521" width="74.85546875" customWidth="1"/>
    <col min="11522" max="11524" width="19.85546875" customWidth="1"/>
    <col min="11525" max="11525" width="33.5703125" customWidth="1"/>
    <col min="11777" max="11777" width="74.85546875" customWidth="1"/>
    <col min="11778" max="11780" width="19.85546875" customWidth="1"/>
    <col min="11781" max="11781" width="33.5703125" customWidth="1"/>
    <col min="12033" max="12033" width="74.85546875" customWidth="1"/>
    <col min="12034" max="12036" width="19.85546875" customWidth="1"/>
    <col min="12037" max="12037" width="33.5703125" customWidth="1"/>
    <col min="12289" max="12289" width="74.85546875" customWidth="1"/>
    <col min="12290" max="12292" width="19.85546875" customWidth="1"/>
    <col min="12293" max="12293" width="33.5703125" customWidth="1"/>
    <col min="12545" max="12545" width="74.85546875" customWidth="1"/>
    <col min="12546" max="12548" width="19.85546875" customWidth="1"/>
    <col min="12549" max="12549" width="33.5703125" customWidth="1"/>
    <col min="12801" max="12801" width="74.85546875" customWidth="1"/>
    <col min="12802" max="12804" width="19.85546875" customWidth="1"/>
    <col min="12805" max="12805" width="33.5703125" customWidth="1"/>
    <col min="13057" max="13057" width="74.85546875" customWidth="1"/>
    <col min="13058" max="13060" width="19.85546875" customWidth="1"/>
    <col min="13061" max="13061" width="33.5703125" customWidth="1"/>
    <col min="13313" max="13313" width="74.85546875" customWidth="1"/>
    <col min="13314" max="13316" width="19.85546875" customWidth="1"/>
    <col min="13317" max="13317" width="33.5703125" customWidth="1"/>
    <col min="13569" max="13569" width="74.85546875" customWidth="1"/>
    <col min="13570" max="13572" width="19.85546875" customWidth="1"/>
    <col min="13573" max="13573" width="33.5703125" customWidth="1"/>
    <col min="13825" max="13825" width="74.85546875" customWidth="1"/>
    <col min="13826" max="13828" width="19.85546875" customWidth="1"/>
    <col min="13829" max="13829" width="33.5703125" customWidth="1"/>
    <col min="14081" max="14081" width="74.85546875" customWidth="1"/>
    <col min="14082" max="14084" width="19.85546875" customWidth="1"/>
    <col min="14085" max="14085" width="33.5703125" customWidth="1"/>
    <col min="14337" max="14337" width="74.85546875" customWidth="1"/>
    <col min="14338" max="14340" width="19.85546875" customWidth="1"/>
    <col min="14341" max="14341" width="33.5703125" customWidth="1"/>
    <col min="14593" max="14593" width="74.85546875" customWidth="1"/>
    <col min="14594" max="14596" width="19.85546875" customWidth="1"/>
    <col min="14597" max="14597" width="33.5703125" customWidth="1"/>
    <col min="14849" max="14849" width="74.85546875" customWidth="1"/>
    <col min="14850" max="14852" width="19.85546875" customWidth="1"/>
    <col min="14853" max="14853" width="33.5703125" customWidth="1"/>
    <col min="15105" max="15105" width="74.85546875" customWidth="1"/>
    <col min="15106" max="15108" width="19.85546875" customWidth="1"/>
    <col min="15109" max="15109" width="33.5703125" customWidth="1"/>
    <col min="15361" max="15361" width="74.85546875" customWidth="1"/>
    <col min="15362" max="15364" width="19.85546875" customWidth="1"/>
    <col min="15365" max="15365" width="33.5703125" customWidth="1"/>
    <col min="15617" max="15617" width="74.85546875" customWidth="1"/>
    <col min="15618" max="15620" width="19.85546875" customWidth="1"/>
    <col min="15621" max="15621" width="33.5703125" customWidth="1"/>
    <col min="15873" max="15873" width="74.85546875" customWidth="1"/>
    <col min="15874" max="15876" width="19.85546875" customWidth="1"/>
    <col min="15877" max="15877" width="33.5703125" customWidth="1"/>
    <col min="16129" max="16129" width="74.85546875" customWidth="1"/>
    <col min="16130" max="16132" width="19.85546875" customWidth="1"/>
    <col min="16133" max="16133" width="33.5703125" customWidth="1"/>
  </cols>
  <sheetData>
    <row r="1" spans="1:9" ht="15" customHeight="1"/>
    <row r="2" spans="1:9" ht="15" customHeight="1"/>
    <row r="3" spans="1:9" ht="26.25">
      <c r="A3" s="31" t="s">
        <v>351</v>
      </c>
    </row>
    <row r="5" spans="1:9" ht="60" customHeight="1">
      <c r="A5" s="471" t="s">
        <v>399</v>
      </c>
      <c r="B5" s="471"/>
      <c r="C5" s="471"/>
      <c r="D5" s="471"/>
    </row>
    <row r="7" spans="1:9" s="36" customFormat="1" ht="115.5">
      <c r="A7" s="175" t="s">
        <v>411</v>
      </c>
      <c r="B7" s="176" t="s">
        <v>412</v>
      </c>
      <c r="C7" s="182" t="s">
        <v>417</v>
      </c>
      <c r="D7" s="176" t="s">
        <v>414</v>
      </c>
      <c r="E7" s="182" t="s">
        <v>417</v>
      </c>
      <c r="F7" s="176" t="s">
        <v>415</v>
      </c>
      <c r="G7" s="182" t="s">
        <v>417</v>
      </c>
      <c r="H7" s="176" t="s">
        <v>416</v>
      </c>
      <c r="I7" s="182" t="s">
        <v>417</v>
      </c>
    </row>
    <row r="8" spans="1:9" s="36" customFormat="1">
      <c r="A8" s="183" t="s">
        <v>413</v>
      </c>
      <c r="B8" s="178"/>
      <c r="C8" s="179"/>
      <c r="D8" s="178"/>
      <c r="E8" s="179"/>
      <c r="F8" s="178"/>
      <c r="G8" s="179"/>
      <c r="H8" s="178"/>
      <c r="I8" s="179"/>
    </row>
    <row r="9" spans="1:9" s="36" customFormat="1">
      <c r="A9" s="38" t="s">
        <v>400</v>
      </c>
      <c r="B9" s="177">
        <v>7.9095510000000004</v>
      </c>
      <c r="C9" s="180">
        <v>31</v>
      </c>
      <c r="D9" s="177">
        <v>8.0207656000000007</v>
      </c>
      <c r="E9" s="180">
        <v>93</v>
      </c>
      <c r="F9" s="177">
        <v>7.5960130000000001</v>
      </c>
      <c r="G9" s="180">
        <v>69</v>
      </c>
      <c r="H9" s="177">
        <v>2.6792734999999999</v>
      </c>
      <c r="I9" s="180">
        <v>259</v>
      </c>
    </row>
    <row r="10" spans="1:9" s="36" customFormat="1">
      <c r="A10" s="38" t="s">
        <v>401</v>
      </c>
      <c r="B10" s="177">
        <v>7.7896419000000003</v>
      </c>
      <c r="C10" s="180">
        <v>78</v>
      </c>
      <c r="D10" s="177">
        <v>7.9423126999999996</v>
      </c>
      <c r="E10" s="180">
        <v>118</v>
      </c>
      <c r="F10" s="177">
        <v>7.6499227999999997</v>
      </c>
      <c r="G10" s="180">
        <v>51</v>
      </c>
      <c r="H10" s="177">
        <v>2.7227006</v>
      </c>
      <c r="I10" s="180">
        <v>238</v>
      </c>
    </row>
    <row r="11" spans="1:9" s="36" customFormat="1">
      <c r="A11" s="38" t="s">
        <v>402</v>
      </c>
      <c r="B11" s="177">
        <v>7.7228667</v>
      </c>
      <c r="C11" s="180">
        <v>127</v>
      </c>
      <c r="D11" s="177">
        <v>8.0885996000000002</v>
      </c>
      <c r="E11" s="180">
        <v>66</v>
      </c>
      <c r="F11" s="177">
        <v>7.6781942000000001</v>
      </c>
      <c r="G11" s="180">
        <v>40</v>
      </c>
      <c r="H11" s="177">
        <v>2.9783521999999998</v>
      </c>
      <c r="I11" s="180">
        <v>117</v>
      </c>
    </row>
    <row r="12" spans="1:9" s="36" customFormat="1">
      <c r="A12" s="38" t="s">
        <v>403</v>
      </c>
      <c r="B12" s="177">
        <v>7.6875070000000001</v>
      </c>
      <c r="C12" s="180">
        <v>153</v>
      </c>
      <c r="D12" s="177">
        <v>8.1307621999999995</v>
      </c>
      <c r="E12" s="180">
        <v>51</v>
      </c>
      <c r="F12" s="177">
        <v>7.4515953000000001</v>
      </c>
      <c r="G12" s="180">
        <v>154</v>
      </c>
      <c r="H12" s="177">
        <v>2.4695743000000001</v>
      </c>
      <c r="I12" s="180">
        <v>317</v>
      </c>
    </row>
    <row r="13" spans="1:9" s="36" customFormat="1">
      <c r="A13" s="38" t="s">
        <v>404</v>
      </c>
      <c r="B13" s="177">
        <v>7.6737095999999996</v>
      </c>
      <c r="C13" s="180">
        <v>162</v>
      </c>
      <c r="D13" s="177">
        <v>8.0480398999999991</v>
      </c>
      <c r="E13" s="180">
        <v>79</v>
      </c>
      <c r="F13" s="177">
        <v>7.3020167999999996</v>
      </c>
      <c r="G13" s="180">
        <v>280</v>
      </c>
      <c r="H13" s="177">
        <v>3.2751222000000002</v>
      </c>
      <c r="I13" s="180">
        <v>25</v>
      </c>
    </row>
    <row r="14" spans="1:9" s="36" customFormat="1">
      <c r="A14" s="38" t="s">
        <v>405</v>
      </c>
      <c r="B14" s="177">
        <v>7.6261536000000003</v>
      </c>
      <c r="C14" s="180">
        <v>198</v>
      </c>
      <c r="D14" s="177">
        <v>7.9167997000000003</v>
      </c>
      <c r="E14" s="180">
        <v>133</v>
      </c>
      <c r="F14" s="177">
        <v>7.3561439999999996</v>
      </c>
      <c r="G14" s="180">
        <v>234</v>
      </c>
      <c r="H14" s="177">
        <v>2.8305528</v>
      </c>
      <c r="I14" s="180">
        <v>191</v>
      </c>
    </row>
    <row r="15" spans="1:9" s="36" customFormat="1">
      <c r="A15" s="38" t="s">
        <v>406</v>
      </c>
      <c r="B15" s="177">
        <v>7.5931917000000002</v>
      </c>
      <c r="C15" s="180">
        <v>225</v>
      </c>
      <c r="D15" s="177">
        <v>7.7896054000000001</v>
      </c>
      <c r="E15" s="180">
        <v>208</v>
      </c>
      <c r="F15" s="177">
        <v>7.1378278999999996</v>
      </c>
      <c r="G15" s="181">
        <v>329</v>
      </c>
      <c r="H15" s="177">
        <v>3.5138615999999998</v>
      </c>
      <c r="I15" s="181">
        <v>4</v>
      </c>
    </row>
    <row r="16" spans="1:9" s="36" customFormat="1">
      <c r="A16" s="38" t="s">
        <v>407</v>
      </c>
      <c r="B16" s="177">
        <v>7.5592065000000002</v>
      </c>
      <c r="C16" s="180">
        <v>245</v>
      </c>
      <c r="D16" s="177">
        <v>7.9520580000000001</v>
      </c>
      <c r="E16" s="180">
        <v>116</v>
      </c>
      <c r="F16" s="177">
        <v>7.3114913000000001</v>
      </c>
      <c r="G16" s="180">
        <v>274</v>
      </c>
      <c r="H16" s="177">
        <v>2.7500776999999998</v>
      </c>
      <c r="I16" s="180">
        <v>228</v>
      </c>
    </row>
    <row r="17" spans="1:9" s="36" customFormat="1">
      <c r="A17" s="38" t="s">
        <v>408</v>
      </c>
      <c r="B17" s="177">
        <v>7.5521912999999996</v>
      </c>
      <c r="C17" s="180">
        <v>251</v>
      </c>
      <c r="D17" s="177">
        <v>7.7158549000000001</v>
      </c>
      <c r="E17" s="180">
        <v>257</v>
      </c>
      <c r="F17" s="177">
        <v>7.3761314000000002</v>
      </c>
      <c r="G17" s="180">
        <v>212</v>
      </c>
      <c r="H17" s="177">
        <v>3.1037593000000001</v>
      </c>
      <c r="I17" s="180">
        <v>68</v>
      </c>
    </row>
    <row r="18" spans="1:9" s="36" customFormat="1">
      <c r="A18" s="38" t="s">
        <v>409</v>
      </c>
      <c r="B18" s="177">
        <v>7.5392685000000004</v>
      </c>
      <c r="C18" s="180">
        <v>259</v>
      </c>
      <c r="D18" s="177">
        <v>7.9021185000000003</v>
      </c>
      <c r="E18" s="180">
        <v>140</v>
      </c>
      <c r="F18" s="177">
        <v>7.2856189000000002</v>
      </c>
      <c r="G18" s="180">
        <v>284</v>
      </c>
      <c r="H18" s="177">
        <v>3.5289044000000001</v>
      </c>
      <c r="I18" s="181">
        <v>3</v>
      </c>
    </row>
    <row r="19" spans="1:9" s="36" customFormat="1">
      <c r="A19" s="38" t="s">
        <v>410</v>
      </c>
      <c r="B19" s="177">
        <v>7.4255886999999996</v>
      </c>
      <c r="C19" s="180">
        <v>318</v>
      </c>
      <c r="D19" s="177">
        <v>7.7206831999999999</v>
      </c>
      <c r="E19" s="180">
        <v>253</v>
      </c>
      <c r="F19" s="177">
        <v>7.2122470999999999</v>
      </c>
      <c r="G19" s="180">
        <v>317</v>
      </c>
      <c r="H19" s="177">
        <v>2.9308325000000002</v>
      </c>
      <c r="I19" s="180">
        <v>137</v>
      </c>
    </row>
    <row r="20" spans="1:9" s="36" customFormat="1"/>
    <row r="21" spans="1:9">
      <c r="A21" s="187" t="s">
        <v>421</v>
      </c>
      <c r="B21" s="23"/>
      <c r="C21" s="23"/>
      <c r="D21" s="23"/>
      <c r="E21" s="23"/>
      <c r="F21" s="23"/>
      <c r="G21" s="23"/>
      <c r="H21" s="23"/>
      <c r="I21" s="23"/>
    </row>
    <row r="22" spans="1:9">
      <c r="A22" s="38" t="s">
        <v>422</v>
      </c>
      <c r="B22" s="188">
        <v>8.1813119000000007</v>
      </c>
      <c r="C22" s="23"/>
      <c r="D22" s="188">
        <v>8.3889057999999999</v>
      </c>
      <c r="E22" s="23"/>
      <c r="F22" s="188">
        <v>7.8751872000000001</v>
      </c>
      <c r="G22" s="23"/>
      <c r="H22" s="188">
        <v>2.6908222999999998</v>
      </c>
      <c r="I22" s="23"/>
    </row>
    <row r="23" spans="1:9">
      <c r="A23" s="38" t="s">
        <v>423</v>
      </c>
      <c r="B23" s="188">
        <v>7.9242410000000003</v>
      </c>
      <c r="C23" s="23"/>
      <c r="D23" s="188">
        <v>8.3723834999999998</v>
      </c>
      <c r="E23" s="23"/>
      <c r="F23" s="188">
        <v>7.6229418000000004</v>
      </c>
      <c r="G23" s="23"/>
      <c r="H23" s="188">
        <v>2.7762167999999998</v>
      </c>
      <c r="I23" s="23"/>
    </row>
    <row r="24" spans="1:9">
      <c r="A24" s="38" t="s">
        <v>424</v>
      </c>
      <c r="B24" s="188">
        <v>7.8030564</v>
      </c>
      <c r="C24" s="23"/>
      <c r="D24" s="188">
        <v>7.7807718000000001</v>
      </c>
      <c r="E24" s="23"/>
      <c r="F24" s="188">
        <v>7.3917032999999996</v>
      </c>
      <c r="G24" s="23"/>
      <c r="H24" s="188">
        <v>3.0393843999999999</v>
      </c>
      <c r="I24" s="23"/>
    </row>
    <row r="25" spans="1:9">
      <c r="A25" s="38" t="s">
        <v>425</v>
      </c>
      <c r="B25" s="188">
        <v>7.7990189000000001</v>
      </c>
      <c r="C25" s="23"/>
      <c r="D25" s="188">
        <v>8.0824941999999993</v>
      </c>
      <c r="E25" s="23"/>
      <c r="F25" s="188">
        <v>7.6069483</v>
      </c>
      <c r="G25" s="23"/>
      <c r="H25" s="188">
        <v>2.6128255999999999</v>
      </c>
      <c r="I25" s="23"/>
    </row>
    <row r="26" spans="1:9">
      <c r="A26" s="38" t="s">
        <v>426</v>
      </c>
      <c r="B26" s="188">
        <v>7.7926843000000003</v>
      </c>
      <c r="C26" s="23"/>
      <c r="D26" s="188">
        <v>8.2818863</v>
      </c>
      <c r="E26" s="23"/>
      <c r="F26" s="188">
        <v>7.5756785999999998</v>
      </c>
      <c r="G26" s="23"/>
      <c r="H26" s="188">
        <v>3.1053747</v>
      </c>
      <c r="I26" s="23"/>
    </row>
    <row r="27" spans="1:9">
      <c r="A27" s="38" t="s">
        <v>427</v>
      </c>
      <c r="B27" s="188">
        <v>7.7790670000000004</v>
      </c>
      <c r="C27" s="23"/>
      <c r="D27" s="188">
        <v>7.8313008000000002</v>
      </c>
      <c r="E27" s="23"/>
      <c r="F27" s="188">
        <v>7.4781839000000003</v>
      </c>
      <c r="G27" s="23"/>
      <c r="H27" s="188">
        <v>2.6373643000000002</v>
      </c>
      <c r="I27" s="23"/>
    </row>
    <row r="28" spans="1:9">
      <c r="A28" s="38" t="s">
        <v>428</v>
      </c>
      <c r="B28" s="188">
        <v>7.7152215000000002</v>
      </c>
      <c r="C28" s="23"/>
      <c r="D28" s="188">
        <v>7.8671309000000003</v>
      </c>
      <c r="E28" s="23"/>
      <c r="F28" s="188">
        <v>7.4524024000000004</v>
      </c>
      <c r="G28" s="23"/>
      <c r="H28" s="188">
        <v>3.3467337000000001</v>
      </c>
      <c r="I28" s="23"/>
    </row>
    <row r="29" spans="1:9">
      <c r="A29" s="38" t="s">
        <v>429</v>
      </c>
      <c r="B29" s="188">
        <v>7.6680617</v>
      </c>
      <c r="C29" s="23"/>
      <c r="D29" s="188">
        <v>7.7604226000000001</v>
      </c>
      <c r="E29" s="23"/>
      <c r="F29" s="188">
        <v>7.4097248999999996</v>
      </c>
      <c r="G29" s="23"/>
      <c r="H29" s="188">
        <v>2.5403894</v>
      </c>
      <c r="I29" s="23"/>
    </row>
    <row r="30" spans="1:9">
      <c r="A30" s="38" t="s">
        <v>430</v>
      </c>
      <c r="B30" s="188">
        <v>7.6541882000000001</v>
      </c>
      <c r="C30" s="23"/>
      <c r="D30" s="188">
        <v>7.9991251999999999</v>
      </c>
      <c r="E30" s="23"/>
      <c r="F30" s="188">
        <v>7.3369016</v>
      </c>
      <c r="G30" s="23"/>
      <c r="H30" s="188">
        <v>3.127561</v>
      </c>
      <c r="I30" s="23"/>
    </row>
    <row r="31" spans="1:9">
      <c r="A31" s="38" t="s">
        <v>431</v>
      </c>
      <c r="B31" s="188">
        <v>7.4345945999999996</v>
      </c>
      <c r="C31" s="23"/>
      <c r="D31" s="188">
        <v>7.7367932000000001</v>
      </c>
      <c r="E31" s="23"/>
      <c r="F31" s="188">
        <v>7.4141165999999998</v>
      </c>
      <c r="G31" s="23"/>
      <c r="H31" s="188">
        <v>2.9020625999999998</v>
      </c>
      <c r="I31" s="23"/>
    </row>
    <row r="32" spans="1:9">
      <c r="A32" s="38" t="s">
        <v>432</v>
      </c>
      <c r="B32" s="188">
        <v>7.4230611</v>
      </c>
      <c r="C32" s="23"/>
      <c r="D32" s="188">
        <v>7.5815913999999998</v>
      </c>
      <c r="E32" s="23"/>
      <c r="F32" s="188">
        <v>7.3080467999999996</v>
      </c>
      <c r="G32" s="23"/>
      <c r="H32" s="188">
        <v>2.7964375000000001</v>
      </c>
      <c r="I32" s="23"/>
    </row>
    <row r="34" spans="1:5">
      <c r="A34" s="12" t="s">
        <v>358</v>
      </c>
      <c r="B34" s="12"/>
      <c r="C34" s="12"/>
    </row>
    <row r="35" spans="1:5" ht="60">
      <c r="A35" s="12" t="s">
        <v>85</v>
      </c>
      <c r="B35" s="2" t="s">
        <v>359</v>
      </c>
      <c r="C35" s="2" t="s">
        <v>360</v>
      </c>
    </row>
    <row r="36" spans="1:5" ht="30">
      <c r="A36" s="174" t="s">
        <v>361</v>
      </c>
      <c r="B36" s="23">
        <v>8.06</v>
      </c>
      <c r="C36" s="23">
        <v>7.8</v>
      </c>
    </row>
    <row r="37" spans="1:5">
      <c r="A37" s="75" t="s">
        <v>418</v>
      </c>
    </row>
    <row r="38" spans="1:5" ht="24.75">
      <c r="A38" s="233" t="s">
        <v>493</v>
      </c>
    </row>
    <row r="39" spans="1:5">
      <c r="A39" s="75"/>
    </row>
    <row r="40" spans="1:5">
      <c r="A40" s="471" t="s">
        <v>352</v>
      </c>
      <c r="B40" s="471"/>
      <c r="C40" s="471"/>
      <c r="D40" s="471"/>
      <c r="E40" s="471"/>
    </row>
    <row r="41" spans="1:5">
      <c r="A41" s="471" t="s">
        <v>353</v>
      </c>
      <c r="B41" s="471"/>
      <c r="C41" s="471"/>
      <c r="D41" s="471"/>
      <c r="E41" s="471"/>
    </row>
    <row r="43" spans="1:5">
      <c r="A43" s="472" t="s">
        <v>354</v>
      </c>
      <c r="B43" s="473"/>
      <c r="C43" s="473"/>
      <c r="D43" s="473"/>
      <c r="E43" s="474"/>
    </row>
    <row r="44" spans="1:5" ht="75">
      <c r="A44" s="12"/>
      <c r="B44" s="12" t="s">
        <v>5</v>
      </c>
      <c r="C44" s="12" t="s">
        <v>6</v>
      </c>
      <c r="D44" s="12" t="s">
        <v>7</v>
      </c>
      <c r="E44" s="2" t="s">
        <v>355</v>
      </c>
    </row>
    <row r="45" spans="1:5">
      <c r="A45" s="23" t="s">
        <v>69</v>
      </c>
      <c r="B45" s="25">
        <v>0.92112879884225762</v>
      </c>
      <c r="C45" s="25">
        <v>0.92880794701986757</v>
      </c>
      <c r="D45" s="25">
        <v>0.9088235294117647</v>
      </c>
      <c r="E45" s="23" t="s">
        <v>140</v>
      </c>
    </row>
    <row r="46" spans="1:5">
      <c r="A46" s="23" t="s">
        <v>91</v>
      </c>
      <c r="B46" s="25">
        <v>0.91988049972840846</v>
      </c>
      <c r="C46" s="25">
        <v>0.92818015824710898</v>
      </c>
      <c r="D46" s="25">
        <v>0.91961023142509135</v>
      </c>
      <c r="E46" s="23" t="s">
        <v>140</v>
      </c>
    </row>
    <row r="47" spans="1:5">
      <c r="A47" s="23" t="s">
        <v>72</v>
      </c>
      <c r="B47" s="25">
        <v>0.89677653024266568</v>
      </c>
      <c r="C47" s="25">
        <v>0.93316624895572264</v>
      </c>
      <c r="D47" s="25">
        <v>0.90781250000000002</v>
      </c>
      <c r="E47" s="23" t="s">
        <v>140</v>
      </c>
    </row>
    <row r="48" spans="1:5">
      <c r="A48" s="23" t="s">
        <v>73</v>
      </c>
      <c r="B48" s="25">
        <v>0.93110735418427726</v>
      </c>
      <c r="C48" s="25">
        <v>0.92708333333333337</v>
      </c>
      <c r="D48" s="25">
        <v>0.9280639431616341</v>
      </c>
      <c r="E48" s="23" t="s">
        <v>140</v>
      </c>
    </row>
    <row r="49" spans="1:5">
      <c r="A49" s="23" t="s">
        <v>314</v>
      </c>
      <c r="B49" s="173" t="s">
        <v>70</v>
      </c>
      <c r="C49" s="173" t="s">
        <v>70</v>
      </c>
      <c r="D49" s="25">
        <v>0.90300000000000002</v>
      </c>
      <c r="E49" s="23" t="s">
        <v>140</v>
      </c>
    </row>
    <row r="50" spans="1:5">
      <c r="A50" s="23" t="s">
        <v>75</v>
      </c>
      <c r="B50" s="173" t="s">
        <v>70</v>
      </c>
      <c r="C50" s="173" t="s">
        <v>70</v>
      </c>
      <c r="D50" s="25">
        <v>0.92800000000000005</v>
      </c>
      <c r="E50" s="23" t="s">
        <v>140</v>
      </c>
    </row>
    <row r="51" spans="1:5">
      <c r="A51" s="23" t="s">
        <v>76</v>
      </c>
      <c r="B51" s="25">
        <v>0.9051576631630408</v>
      </c>
      <c r="C51" s="25">
        <v>0.87244616234124794</v>
      </c>
      <c r="D51" s="25">
        <v>0.88388123011664899</v>
      </c>
      <c r="E51" s="23" t="s">
        <v>140</v>
      </c>
    </row>
    <row r="52" spans="1:5">
      <c r="A52" s="23" t="s">
        <v>77</v>
      </c>
      <c r="B52" s="25">
        <v>0.92833443928334436</v>
      </c>
      <c r="C52" s="25">
        <v>0.94281376518218618</v>
      </c>
      <c r="D52" s="25">
        <v>0.94157411878319652</v>
      </c>
      <c r="E52" s="23" t="s">
        <v>140</v>
      </c>
    </row>
    <row r="53" spans="1:5">
      <c r="A53" s="23" t="s">
        <v>78</v>
      </c>
      <c r="B53" s="25">
        <v>0.93600000000000005</v>
      </c>
      <c r="C53" s="25">
        <v>0.93799999999999994</v>
      </c>
      <c r="D53" s="25">
        <v>0.93899999999999995</v>
      </c>
      <c r="E53" s="23" t="s">
        <v>140</v>
      </c>
    </row>
    <row r="54" spans="1:5">
      <c r="A54" s="23" t="s">
        <v>79</v>
      </c>
      <c r="B54" s="25">
        <v>0.92</v>
      </c>
      <c r="C54" s="25">
        <v>0.92400000000000004</v>
      </c>
      <c r="D54" s="25">
        <v>0.93</v>
      </c>
      <c r="E54" s="23" t="s">
        <v>140</v>
      </c>
    </row>
    <row r="55" spans="1:5">
      <c r="A55" s="472" t="s">
        <v>356</v>
      </c>
      <c r="B55" s="473"/>
      <c r="C55" s="473"/>
      <c r="D55" s="473"/>
      <c r="E55" s="474"/>
    </row>
    <row r="56" spans="1:5" ht="75">
      <c r="A56" s="63"/>
      <c r="B56" s="12" t="s">
        <v>5</v>
      </c>
      <c r="C56" s="12" t="s">
        <v>6</v>
      </c>
      <c r="D56" s="12" t="s">
        <v>7</v>
      </c>
      <c r="E56" s="2" t="s">
        <v>355</v>
      </c>
    </row>
    <row r="57" spans="1:5">
      <c r="A57" s="23" t="s">
        <v>69</v>
      </c>
      <c r="B57" s="25">
        <v>0.71242774566473988</v>
      </c>
      <c r="C57" s="25">
        <v>0.72185430463576161</v>
      </c>
      <c r="D57" s="25">
        <v>0.6966126656848306</v>
      </c>
      <c r="E57" s="23" t="s">
        <v>140</v>
      </c>
    </row>
    <row r="58" spans="1:5">
      <c r="A58" s="23" t="s">
        <v>91</v>
      </c>
      <c r="B58" s="25">
        <v>0.69019820798262288</v>
      </c>
      <c r="C58" s="25">
        <v>0.68594035301278145</v>
      </c>
      <c r="D58" s="25">
        <v>0.69835466179159045</v>
      </c>
      <c r="E58" s="23" t="s">
        <v>140</v>
      </c>
    </row>
    <row r="59" spans="1:5">
      <c r="A59" s="23" t="s">
        <v>72</v>
      </c>
      <c r="B59" s="25">
        <v>0.65182772348896123</v>
      </c>
      <c r="C59" s="25">
        <v>0.68755221386800336</v>
      </c>
      <c r="D59" s="25">
        <v>0.70078125000000002</v>
      </c>
      <c r="E59" s="23" t="s">
        <v>140</v>
      </c>
    </row>
    <row r="60" spans="1:5">
      <c r="A60" s="23" t="s">
        <v>73</v>
      </c>
      <c r="B60" s="25">
        <v>0.68583509513742069</v>
      </c>
      <c r="C60" s="25">
        <v>0.70142180094786732</v>
      </c>
      <c r="D60" s="25">
        <v>0.69503546099290781</v>
      </c>
      <c r="E60" s="23" t="s">
        <v>140</v>
      </c>
    </row>
    <row r="61" spans="1:5">
      <c r="A61" s="23" t="s">
        <v>314</v>
      </c>
      <c r="B61" s="173" t="s">
        <v>70</v>
      </c>
      <c r="C61" s="173" t="s">
        <v>70</v>
      </c>
      <c r="D61" s="25">
        <v>0.68300000000000005</v>
      </c>
      <c r="E61" s="23" t="s">
        <v>140</v>
      </c>
    </row>
    <row r="62" spans="1:5">
      <c r="A62" s="23" t="s">
        <v>75</v>
      </c>
      <c r="B62" s="173" t="s">
        <v>70</v>
      </c>
      <c r="C62" s="173" t="s">
        <v>70</v>
      </c>
      <c r="D62" s="25">
        <v>0.74399999999999999</v>
      </c>
      <c r="E62" s="23" t="s">
        <v>140</v>
      </c>
    </row>
    <row r="63" spans="1:5">
      <c r="A63" s="23" t="s">
        <v>76</v>
      </c>
      <c r="B63" s="25">
        <v>0.7113175262771938</v>
      </c>
      <c r="C63" s="25">
        <v>0.67900552486187848</v>
      </c>
      <c r="D63" s="25">
        <v>0.68328912466843506</v>
      </c>
      <c r="E63" s="23" t="s">
        <v>140</v>
      </c>
    </row>
    <row r="64" spans="1:5">
      <c r="A64" s="23" t="s">
        <v>77</v>
      </c>
      <c r="B64" s="25">
        <v>0.72212389380530972</v>
      </c>
      <c r="C64" s="25">
        <v>0.71848101265822784</v>
      </c>
      <c r="D64" s="25">
        <v>0.72876447876447881</v>
      </c>
      <c r="E64" s="23" t="s">
        <v>140</v>
      </c>
    </row>
    <row r="65" spans="1:5">
      <c r="A65" s="23" t="s">
        <v>78</v>
      </c>
      <c r="B65" s="25">
        <v>0.75677603423680462</v>
      </c>
      <c r="C65" s="25">
        <v>0.75900720576461167</v>
      </c>
      <c r="D65" s="25">
        <v>0.76331360946745563</v>
      </c>
      <c r="E65" s="23" t="s">
        <v>140</v>
      </c>
    </row>
    <row r="66" spans="1:5">
      <c r="A66" s="23" t="s">
        <v>79</v>
      </c>
      <c r="B66" s="25">
        <v>0.70899999999999996</v>
      </c>
      <c r="C66" s="25">
        <v>0.70599999999999996</v>
      </c>
      <c r="D66" s="25">
        <v>0.71099999999999997</v>
      </c>
      <c r="E66" s="23" t="s">
        <v>140</v>
      </c>
    </row>
    <row r="67" spans="1:5">
      <c r="A67" s="75" t="s">
        <v>357</v>
      </c>
    </row>
    <row r="68" spans="1:5">
      <c r="A68" s="75" t="s">
        <v>301</v>
      </c>
    </row>
  </sheetData>
  <mergeCells count="5">
    <mergeCell ref="A40:E40"/>
    <mergeCell ref="A41:E41"/>
    <mergeCell ref="A43:E43"/>
    <mergeCell ref="A55:E55"/>
    <mergeCell ref="A5:D5"/>
  </mergeCells>
  <conditionalFormatting sqref="C9:C19">
    <cfRule type="top10" dxfId="9" priority="9" percent="1" bottom="1" rank="10"/>
    <cfRule type="top10" dxfId="8" priority="10" percent="1" rank="10"/>
  </conditionalFormatting>
  <conditionalFormatting sqref="E9:E19">
    <cfRule type="top10" dxfId="7" priority="7" percent="1" bottom="1" rank="10"/>
    <cfRule type="top10" dxfId="6" priority="8" percent="1" rank="10"/>
  </conditionalFormatting>
  <conditionalFormatting sqref="G9:G19">
    <cfRule type="top10" dxfId="5" priority="3" percent="1" bottom="1" rank="10"/>
    <cfRule type="top10" dxfId="4" priority="4" percent="1" bottom="1" rank="10"/>
    <cfRule type="top10" dxfId="3" priority="5" percent="1" rank="10"/>
    <cfRule type="top10" dxfId="2" priority="6" percent="1" rank="10"/>
  </conditionalFormatting>
  <conditionalFormatting sqref="I9:I19">
    <cfRule type="top10" dxfId="1" priority="1" percent="1" bottom="1" rank="10"/>
    <cfRule type="top10" dxfId="0" priority="2" percent="1" rank="10"/>
  </conditionalFormatting>
  <pageMargins left="0.25590551181102361" right="0.25590551181102361" top="0.39370078740157477" bottom="0.39370078740157477" header="0.3" footer="0.3"/>
  <pageSetup paperSize="9" scale="4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C33"/>
  <sheetViews>
    <sheetView showGridLines="0" showRowColHeaders="0" zoomScaleNormal="100" workbookViewId="0"/>
  </sheetViews>
  <sheetFormatPr defaultRowHeight="15"/>
  <cols>
    <col min="1" max="1" width="64.85546875" customWidth="1"/>
    <col min="2" max="2" width="9.140625" customWidth="1"/>
    <col min="16" max="16" width="9.140625" style="36"/>
    <col min="20" max="20" width="9.140625" style="36"/>
    <col min="257" max="257" width="64.85546875" customWidth="1"/>
    <col min="513" max="513" width="64.85546875" customWidth="1"/>
    <col min="769" max="769" width="64.85546875" customWidth="1"/>
    <col min="1025" max="1025" width="64.85546875" customWidth="1"/>
    <col min="1281" max="1281" width="64.85546875" customWidth="1"/>
    <col min="1537" max="1537" width="64.85546875" customWidth="1"/>
    <col min="1793" max="1793" width="64.85546875" customWidth="1"/>
    <col min="2049" max="2049" width="64.85546875" customWidth="1"/>
    <col min="2305" max="2305" width="64.85546875" customWidth="1"/>
    <col min="2561" max="2561" width="64.85546875" customWidth="1"/>
    <col min="2817" max="2817" width="64.85546875" customWidth="1"/>
    <col min="3073" max="3073" width="64.85546875" customWidth="1"/>
    <col min="3329" max="3329" width="64.85546875" customWidth="1"/>
    <col min="3585" max="3585" width="64.85546875" customWidth="1"/>
    <col min="3841" max="3841" width="64.85546875" customWidth="1"/>
    <col min="4097" max="4097" width="64.85546875" customWidth="1"/>
    <col min="4353" max="4353" width="64.85546875" customWidth="1"/>
    <col min="4609" max="4609" width="64.85546875" customWidth="1"/>
    <col min="4865" max="4865" width="64.85546875" customWidth="1"/>
    <col min="5121" max="5121" width="64.85546875" customWidth="1"/>
    <col min="5377" max="5377" width="64.85546875" customWidth="1"/>
    <col min="5633" max="5633" width="64.85546875" customWidth="1"/>
    <col min="5889" max="5889" width="64.85546875" customWidth="1"/>
    <col min="6145" max="6145" width="64.85546875" customWidth="1"/>
    <col min="6401" max="6401" width="64.85546875" customWidth="1"/>
    <col min="6657" max="6657" width="64.85546875" customWidth="1"/>
    <col min="6913" max="6913" width="64.85546875" customWidth="1"/>
    <col min="7169" max="7169" width="64.85546875" customWidth="1"/>
    <col min="7425" max="7425" width="64.85546875" customWidth="1"/>
    <col min="7681" max="7681" width="64.85546875" customWidth="1"/>
    <col min="7937" max="7937" width="64.85546875" customWidth="1"/>
    <col min="8193" max="8193" width="64.85546875" customWidth="1"/>
    <col min="8449" max="8449" width="64.85546875" customWidth="1"/>
    <col min="8705" max="8705" width="64.85546875" customWidth="1"/>
    <col min="8961" max="8961" width="64.85546875" customWidth="1"/>
    <col min="9217" max="9217" width="64.85546875" customWidth="1"/>
    <col min="9473" max="9473" width="64.85546875" customWidth="1"/>
    <col min="9729" max="9729" width="64.85546875" customWidth="1"/>
    <col min="9985" max="9985" width="64.85546875" customWidth="1"/>
    <col min="10241" max="10241" width="64.85546875" customWidth="1"/>
    <col min="10497" max="10497" width="64.85546875" customWidth="1"/>
    <col min="10753" max="10753" width="64.85546875" customWidth="1"/>
    <col min="11009" max="11009" width="64.85546875" customWidth="1"/>
    <col min="11265" max="11265" width="64.85546875" customWidth="1"/>
    <col min="11521" max="11521" width="64.85546875" customWidth="1"/>
    <col min="11777" max="11777" width="64.85546875" customWidth="1"/>
    <col min="12033" max="12033" width="64.85546875" customWidth="1"/>
    <col min="12289" max="12289" width="64.85546875" customWidth="1"/>
    <col min="12545" max="12545" width="64.85546875" customWidth="1"/>
    <col min="12801" max="12801" width="64.85546875" customWidth="1"/>
    <col min="13057" max="13057" width="64.85546875" customWidth="1"/>
    <col min="13313" max="13313" width="64.85546875" customWidth="1"/>
    <col min="13569" max="13569" width="64.85546875" customWidth="1"/>
    <col min="13825" max="13825" width="64.85546875" customWidth="1"/>
    <col min="14081" max="14081" width="64.85546875" customWidth="1"/>
    <col min="14337" max="14337" width="64.85546875" customWidth="1"/>
    <col min="14593" max="14593" width="64.85546875" customWidth="1"/>
    <col min="14849" max="14849" width="64.85546875" customWidth="1"/>
    <col min="15105" max="15105" width="64.85546875" customWidth="1"/>
    <col min="15361" max="15361" width="64.85546875" customWidth="1"/>
    <col min="15617" max="15617" width="64.85546875" customWidth="1"/>
    <col min="15873" max="15873" width="64.85546875" customWidth="1"/>
    <col min="16129" max="16129" width="64.85546875" customWidth="1"/>
  </cols>
  <sheetData>
    <row r="1" spans="1:29" ht="15" customHeight="1"/>
    <row r="2" spans="1:29" ht="15" customHeight="1"/>
    <row r="3" spans="1:29" ht="26.25">
      <c r="A3" s="31" t="s">
        <v>362</v>
      </c>
    </row>
    <row r="4" spans="1:29">
      <c r="A4" s="11" t="s">
        <v>445</v>
      </c>
    </row>
    <row r="5" spans="1:29">
      <c r="A5" t="s">
        <v>535</v>
      </c>
    </row>
    <row r="7" spans="1:29">
      <c r="A7" s="12" t="s">
        <v>363</v>
      </c>
      <c r="B7" s="475" t="s">
        <v>364</v>
      </c>
      <c r="C7" s="476"/>
      <c r="D7" s="476"/>
      <c r="E7" s="477"/>
      <c r="F7" s="475" t="s">
        <v>365</v>
      </c>
      <c r="G7" s="476"/>
      <c r="H7" s="476"/>
      <c r="I7" s="477"/>
      <c r="J7" s="475" t="s">
        <v>366</v>
      </c>
      <c r="K7" s="476"/>
      <c r="L7" s="476"/>
      <c r="M7" s="477"/>
      <c r="N7" s="475" t="s">
        <v>367</v>
      </c>
      <c r="O7" s="476"/>
      <c r="P7" s="476"/>
      <c r="Q7" s="477"/>
      <c r="R7" s="475" t="s">
        <v>398</v>
      </c>
      <c r="S7" s="476"/>
      <c r="T7" s="476"/>
      <c r="U7" s="477"/>
      <c r="V7" s="475" t="s">
        <v>472</v>
      </c>
      <c r="W7" s="476"/>
      <c r="X7" s="476"/>
      <c r="Y7" s="477"/>
      <c r="Z7" s="475" t="s">
        <v>494</v>
      </c>
      <c r="AA7" s="476"/>
      <c r="AB7" s="476"/>
      <c r="AC7" s="477"/>
    </row>
    <row r="8" spans="1:29">
      <c r="A8" s="12"/>
      <c r="B8" s="12" t="s">
        <v>368</v>
      </c>
      <c r="C8" s="12" t="s">
        <v>369</v>
      </c>
      <c r="D8" s="12" t="s">
        <v>370</v>
      </c>
      <c r="E8" s="12" t="s">
        <v>371</v>
      </c>
      <c r="F8" s="12" t="s">
        <v>368</v>
      </c>
      <c r="G8" s="12" t="s">
        <v>369</v>
      </c>
      <c r="H8" s="12" t="s">
        <v>370</v>
      </c>
      <c r="I8" s="12" t="s">
        <v>371</v>
      </c>
      <c r="J8" s="12" t="s">
        <v>368</v>
      </c>
      <c r="K8" s="12" t="s">
        <v>369</v>
      </c>
      <c r="L8" s="12" t="s">
        <v>370</v>
      </c>
      <c r="M8" s="12" t="s">
        <v>371</v>
      </c>
      <c r="N8" s="12" t="s">
        <v>368</v>
      </c>
      <c r="O8" s="12" t="s">
        <v>369</v>
      </c>
      <c r="P8" s="12" t="s">
        <v>370</v>
      </c>
      <c r="Q8" s="12" t="s">
        <v>371</v>
      </c>
      <c r="R8" s="12" t="s">
        <v>368</v>
      </c>
      <c r="S8" s="12" t="s">
        <v>369</v>
      </c>
      <c r="T8" s="12" t="s">
        <v>370</v>
      </c>
      <c r="U8" s="12" t="s">
        <v>371</v>
      </c>
      <c r="V8" s="207" t="s">
        <v>368</v>
      </c>
      <c r="W8" s="207" t="s">
        <v>369</v>
      </c>
      <c r="X8" s="207" t="s">
        <v>370</v>
      </c>
      <c r="Y8" s="207" t="s">
        <v>371</v>
      </c>
      <c r="Z8" s="207" t="s">
        <v>368</v>
      </c>
      <c r="AA8" s="207" t="s">
        <v>369</v>
      </c>
      <c r="AB8" s="207" t="s">
        <v>370</v>
      </c>
      <c r="AC8" s="207" t="s">
        <v>371</v>
      </c>
    </row>
    <row r="9" spans="1:29">
      <c r="A9" s="23" t="s">
        <v>372</v>
      </c>
      <c r="B9" s="23" t="s">
        <v>373</v>
      </c>
      <c r="C9" s="23" t="s">
        <v>374</v>
      </c>
      <c r="D9" s="23" t="s">
        <v>374</v>
      </c>
      <c r="E9" s="23" t="s">
        <v>374</v>
      </c>
      <c r="F9" s="23" t="s">
        <v>373</v>
      </c>
      <c r="G9" s="23" t="s">
        <v>374</v>
      </c>
      <c r="H9" s="23" t="s">
        <v>374</v>
      </c>
      <c r="I9" s="23" t="s">
        <v>373</v>
      </c>
      <c r="J9" s="23" t="s">
        <v>373</v>
      </c>
      <c r="K9" s="23" t="s">
        <v>374</v>
      </c>
      <c r="L9" s="23" t="s">
        <v>374</v>
      </c>
      <c r="M9" s="23" t="s">
        <v>373</v>
      </c>
      <c r="N9" s="38" t="s">
        <v>373</v>
      </c>
      <c r="O9" s="38" t="s">
        <v>374</v>
      </c>
      <c r="P9" s="38" t="s">
        <v>373</v>
      </c>
      <c r="Q9" s="38" t="s">
        <v>373</v>
      </c>
      <c r="R9" s="38" t="s">
        <v>373</v>
      </c>
      <c r="S9" s="38" t="s">
        <v>373</v>
      </c>
      <c r="T9" s="38" t="s">
        <v>373</v>
      </c>
      <c r="U9" s="38" t="s">
        <v>373</v>
      </c>
      <c r="V9" s="38" t="s">
        <v>373</v>
      </c>
      <c r="W9" s="38" t="s">
        <v>373</v>
      </c>
      <c r="X9" s="38" t="s">
        <v>373</v>
      </c>
      <c r="Y9" s="38" t="s">
        <v>373</v>
      </c>
      <c r="Z9" s="38" t="s">
        <v>373</v>
      </c>
      <c r="AA9" s="38" t="s">
        <v>373</v>
      </c>
      <c r="AB9" s="38" t="s">
        <v>373</v>
      </c>
      <c r="AC9" s="38" t="s">
        <v>373</v>
      </c>
    </row>
    <row r="10" spans="1:29">
      <c r="A10" s="23" t="s">
        <v>375</v>
      </c>
      <c r="B10" s="23" t="s">
        <v>373</v>
      </c>
      <c r="C10" s="23" t="s">
        <v>374</v>
      </c>
      <c r="D10" s="23" t="s">
        <v>374</v>
      </c>
      <c r="E10" s="23" t="s">
        <v>374</v>
      </c>
      <c r="F10" s="23" t="s">
        <v>373</v>
      </c>
      <c r="G10" s="23" t="s">
        <v>374</v>
      </c>
      <c r="H10" s="23" t="s">
        <v>376</v>
      </c>
      <c r="I10" s="23" t="s">
        <v>374</v>
      </c>
      <c r="J10" s="23" t="s">
        <v>373</v>
      </c>
      <c r="K10" s="23" t="s">
        <v>374</v>
      </c>
      <c r="L10" s="23" t="s">
        <v>376</v>
      </c>
      <c r="M10" s="23" t="s">
        <v>374</v>
      </c>
      <c r="N10" s="38" t="s">
        <v>373</v>
      </c>
      <c r="O10" s="38" t="s">
        <v>374</v>
      </c>
      <c r="P10" s="38" t="s">
        <v>376</v>
      </c>
      <c r="Q10" s="38" t="s">
        <v>374</v>
      </c>
      <c r="R10" s="38" t="s">
        <v>373</v>
      </c>
      <c r="S10" s="38" t="s">
        <v>374</v>
      </c>
      <c r="T10" s="38" t="s">
        <v>376</v>
      </c>
      <c r="U10" s="38" t="s">
        <v>374</v>
      </c>
      <c r="V10" s="38" t="s">
        <v>373</v>
      </c>
      <c r="W10" s="38" t="s">
        <v>374</v>
      </c>
      <c r="X10" s="38" t="s">
        <v>376</v>
      </c>
      <c r="Y10" s="38" t="s">
        <v>374</v>
      </c>
      <c r="Z10" s="38" t="s">
        <v>373</v>
      </c>
      <c r="AA10" s="38" t="s">
        <v>374</v>
      </c>
      <c r="AB10" s="38" t="s">
        <v>376</v>
      </c>
      <c r="AC10" s="38" t="s">
        <v>374</v>
      </c>
    </row>
    <row r="11" spans="1:29">
      <c r="A11" s="23" t="s">
        <v>377</v>
      </c>
      <c r="B11" s="23" t="s">
        <v>373</v>
      </c>
      <c r="C11" s="23" t="s">
        <v>374</v>
      </c>
      <c r="D11" s="23" t="s">
        <v>374</v>
      </c>
      <c r="E11" s="23" t="s">
        <v>374</v>
      </c>
      <c r="F11" s="23" t="s">
        <v>373</v>
      </c>
      <c r="G11" s="23" t="s">
        <v>374</v>
      </c>
      <c r="H11" s="23" t="s">
        <v>374</v>
      </c>
      <c r="I11" s="23" t="s">
        <v>374</v>
      </c>
      <c r="J11" s="23" t="s">
        <v>373</v>
      </c>
      <c r="K11" s="23" t="s">
        <v>374</v>
      </c>
      <c r="L11" s="23" t="s">
        <v>374</v>
      </c>
      <c r="M11" s="23" t="s">
        <v>374</v>
      </c>
      <c r="N11" s="38" t="s">
        <v>373</v>
      </c>
      <c r="O11" s="38" t="s">
        <v>373</v>
      </c>
      <c r="P11" s="38" t="s">
        <v>376</v>
      </c>
      <c r="Q11" s="38" t="s">
        <v>374</v>
      </c>
      <c r="R11" s="38" t="s">
        <v>373</v>
      </c>
      <c r="S11" s="38" t="s">
        <v>373</v>
      </c>
      <c r="T11" s="38" t="s">
        <v>376</v>
      </c>
      <c r="U11" s="38" t="s">
        <v>374</v>
      </c>
      <c r="V11" s="38" t="s">
        <v>373</v>
      </c>
      <c r="W11" s="38" t="s">
        <v>373</v>
      </c>
      <c r="X11" s="38" t="s">
        <v>376</v>
      </c>
      <c r="Y11" s="38" t="s">
        <v>374</v>
      </c>
      <c r="Z11" s="38" t="s">
        <v>373</v>
      </c>
      <c r="AA11" s="38" t="s">
        <v>373</v>
      </c>
      <c r="AB11" s="38" t="s">
        <v>376</v>
      </c>
      <c r="AC11" s="38" t="s">
        <v>374</v>
      </c>
    </row>
    <row r="12" spans="1:29">
      <c r="A12" s="23" t="s">
        <v>378</v>
      </c>
      <c r="B12" s="23" t="s">
        <v>373</v>
      </c>
      <c r="C12" s="23" t="s">
        <v>373</v>
      </c>
      <c r="D12" s="23" t="s">
        <v>374</v>
      </c>
      <c r="E12" s="23" t="s">
        <v>374</v>
      </c>
      <c r="F12" s="23" t="s">
        <v>373</v>
      </c>
      <c r="G12" s="23" t="s">
        <v>373</v>
      </c>
      <c r="H12" s="23" t="s">
        <v>376</v>
      </c>
      <c r="I12" s="23" t="s">
        <v>374</v>
      </c>
      <c r="J12" s="23" t="s">
        <v>373</v>
      </c>
      <c r="K12" s="23" t="s">
        <v>373</v>
      </c>
      <c r="L12" s="23" t="s">
        <v>376</v>
      </c>
      <c r="M12" s="23" t="s">
        <v>373</v>
      </c>
      <c r="N12" s="38" t="s">
        <v>373</v>
      </c>
      <c r="O12" s="38" t="s">
        <v>373</v>
      </c>
      <c r="P12" s="38" t="s">
        <v>376</v>
      </c>
      <c r="Q12" s="38" t="s">
        <v>373</v>
      </c>
      <c r="R12" s="38" t="s">
        <v>373</v>
      </c>
      <c r="S12" s="38" t="s">
        <v>373</v>
      </c>
      <c r="T12" s="38" t="s">
        <v>376</v>
      </c>
      <c r="U12" s="38" t="s">
        <v>373</v>
      </c>
      <c r="V12" s="38" t="s">
        <v>373</v>
      </c>
      <c r="W12" s="38" t="s">
        <v>373</v>
      </c>
      <c r="X12" s="38" t="s">
        <v>376</v>
      </c>
      <c r="Y12" s="38" t="s">
        <v>373</v>
      </c>
      <c r="Z12" s="38" t="s">
        <v>373</v>
      </c>
      <c r="AA12" s="38" t="s">
        <v>373</v>
      </c>
      <c r="AB12" s="38" t="s">
        <v>376</v>
      </c>
      <c r="AC12" s="38" t="s">
        <v>373</v>
      </c>
    </row>
    <row r="13" spans="1:29">
      <c r="A13" s="23" t="s">
        <v>379</v>
      </c>
      <c r="B13" s="23" t="s">
        <v>373</v>
      </c>
      <c r="C13" s="23" t="s">
        <v>373</v>
      </c>
      <c r="D13" s="23" t="s">
        <v>373</v>
      </c>
      <c r="E13" s="23" t="s">
        <v>373</v>
      </c>
      <c r="F13" s="23" t="s">
        <v>373</v>
      </c>
      <c r="G13" s="23" t="s">
        <v>373</v>
      </c>
      <c r="H13" s="23" t="s">
        <v>373</v>
      </c>
      <c r="I13" s="23" t="s">
        <v>373</v>
      </c>
      <c r="J13" s="23" t="s">
        <v>373</v>
      </c>
      <c r="K13" s="23" t="s">
        <v>373</v>
      </c>
      <c r="L13" s="23" t="s">
        <v>373</v>
      </c>
      <c r="M13" s="23" t="s">
        <v>373</v>
      </c>
      <c r="N13" s="38" t="s">
        <v>373</v>
      </c>
      <c r="O13" s="38" t="s">
        <v>373</v>
      </c>
      <c r="P13" s="38" t="s">
        <v>373</v>
      </c>
      <c r="Q13" s="38" t="s">
        <v>373</v>
      </c>
      <c r="R13" s="38" t="s">
        <v>373</v>
      </c>
      <c r="S13" s="38" t="s">
        <v>373</v>
      </c>
      <c r="T13" s="38" t="s">
        <v>373</v>
      </c>
      <c r="U13" s="38" t="s">
        <v>373</v>
      </c>
      <c r="V13" s="38" t="s">
        <v>373</v>
      </c>
      <c r="W13" s="38" t="s">
        <v>373</v>
      </c>
      <c r="X13" s="38" t="s">
        <v>373</v>
      </c>
      <c r="Y13" s="38" t="s">
        <v>373</v>
      </c>
      <c r="Z13" s="38" t="s">
        <v>373</v>
      </c>
      <c r="AA13" s="38" t="s">
        <v>373</v>
      </c>
      <c r="AB13" s="38" t="s">
        <v>373</v>
      </c>
      <c r="AC13" s="38" t="s">
        <v>373</v>
      </c>
    </row>
    <row r="14" spans="1:29">
      <c r="A14" s="23" t="s">
        <v>380</v>
      </c>
      <c r="B14" s="23" t="s">
        <v>373</v>
      </c>
      <c r="C14" s="23" t="s">
        <v>374</v>
      </c>
      <c r="D14" s="23" t="s">
        <v>373</v>
      </c>
      <c r="E14" s="23" t="s">
        <v>373</v>
      </c>
      <c r="F14" s="23" t="s">
        <v>373</v>
      </c>
      <c r="G14" s="23" t="s">
        <v>374</v>
      </c>
      <c r="H14" s="23" t="s">
        <v>373</v>
      </c>
      <c r="I14" s="23" t="s">
        <v>373</v>
      </c>
      <c r="J14" s="23" t="s">
        <v>373</v>
      </c>
      <c r="K14" s="23" t="s">
        <v>374</v>
      </c>
      <c r="L14" s="23" t="s">
        <v>373</v>
      </c>
      <c r="M14" s="23" t="s">
        <v>373</v>
      </c>
      <c r="N14" s="38" t="s">
        <v>373</v>
      </c>
      <c r="O14" s="38" t="s">
        <v>374</v>
      </c>
      <c r="P14" s="38" t="s">
        <v>373</v>
      </c>
      <c r="Q14" s="38" t="s">
        <v>373</v>
      </c>
      <c r="R14" s="38" t="s">
        <v>373</v>
      </c>
      <c r="S14" s="38" t="s">
        <v>374</v>
      </c>
      <c r="T14" s="38" t="s">
        <v>373</v>
      </c>
      <c r="U14" s="38" t="s">
        <v>373</v>
      </c>
      <c r="V14" s="38" t="s">
        <v>373</v>
      </c>
      <c r="W14" s="38" t="s">
        <v>373</v>
      </c>
      <c r="X14" s="38" t="s">
        <v>373</v>
      </c>
      <c r="Y14" s="38" t="s">
        <v>373</v>
      </c>
      <c r="Z14" s="38" t="s">
        <v>373</v>
      </c>
      <c r="AA14" s="38" t="s">
        <v>373</v>
      </c>
      <c r="AB14" s="38" t="s">
        <v>373</v>
      </c>
      <c r="AC14" s="38" t="s">
        <v>373</v>
      </c>
    </row>
    <row r="15" spans="1:29">
      <c r="A15" s="23" t="s">
        <v>381</v>
      </c>
      <c r="B15" s="23" t="s">
        <v>373</v>
      </c>
      <c r="C15" s="23" t="s">
        <v>373</v>
      </c>
      <c r="D15" s="23" t="s">
        <v>374</v>
      </c>
      <c r="E15" s="23" t="s">
        <v>374</v>
      </c>
      <c r="F15" s="23" t="s">
        <v>373</v>
      </c>
      <c r="G15" s="23" t="s">
        <v>373</v>
      </c>
      <c r="H15" s="23" t="s">
        <v>373</v>
      </c>
      <c r="I15" s="23" t="s">
        <v>374</v>
      </c>
      <c r="J15" s="23" t="s">
        <v>373</v>
      </c>
      <c r="K15" s="23" t="s">
        <v>373</v>
      </c>
      <c r="L15" s="23" t="s">
        <v>373</v>
      </c>
      <c r="M15" s="23" t="s">
        <v>373</v>
      </c>
      <c r="N15" s="38" t="s">
        <v>373</v>
      </c>
      <c r="O15" s="38" t="s">
        <v>373</v>
      </c>
      <c r="P15" s="38" t="s">
        <v>373</v>
      </c>
      <c r="Q15" s="38" t="s">
        <v>373</v>
      </c>
      <c r="R15" s="38" t="s">
        <v>373</v>
      </c>
      <c r="S15" s="38" t="s">
        <v>373</v>
      </c>
      <c r="T15" s="38" t="s">
        <v>373</v>
      </c>
      <c r="U15" s="38" t="s">
        <v>373</v>
      </c>
      <c r="V15" s="38" t="s">
        <v>373</v>
      </c>
      <c r="W15" s="38" t="s">
        <v>373</v>
      </c>
      <c r="X15" s="38" t="s">
        <v>373</v>
      </c>
      <c r="Y15" s="38" t="s">
        <v>373</v>
      </c>
      <c r="Z15" s="38" t="s">
        <v>373</v>
      </c>
      <c r="AA15" s="38" t="s">
        <v>373</v>
      </c>
      <c r="AB15" s="38" t="s">
        <v>373</v>
      </c>
      <c r="AC15" s="38" t="s">
        <v>373</v>
      </c>
    </row>
    <row r="16" spans="1:29">
      <c r="A16" s="23" t="s">
        <v>382</v>
      </c>
      <c r="B16" s="23" t="s">
        <v>373</v>
      </c>
      <c r="C16" s="23" t="s">
        <v>373</v>
      </c>
      <c r="D16" s="23" t="s">
        <v>374</v>
      </c>
      <c r="E16" s="23" t="s">
        <v>373</v>
      </c>
      <c r="F16" s="23" t="s">
        <v>373</v>
      </c>
      <c r="G16" s="23" t="s">
        <v>373</v>
      </c>
      <c r="H16" s="23" t="s">
        <v>374</v>
      </c>
      <c r="I16" s="23" t="s">
        <v>373</v>
      </c>
      <c r="J16" s="23" t="s">
        <v>373</v>
      </c>
      <c r="K16" s="23" t="s">
        <v>373</v>
      </c>
      <c r="L16" s="23" t="s">
        <v>373</v>
      </c>
      <c r="M16" s="23" t="s">
        <v>373</v>
      </c>
      <c r="N16" s="38" t="s">
        <v>373</v>
      </c>
      <c r="O16" s="38" t="s">
        <v>373</v>
      </c>
      <c r="P16" s="38" t="s">
        <v>373</v>
      </c>
      <c r="Q16" s="38" t="s">
        <v>373</v>
      </c>
      <c r="R16" s="38" t="s">
        <v>373</v>
      </c>
      <c r="S16" s="38" t="s">
        <v>373</v>
      </c>
      <c r="T16" s="38" t="s">
        <v>373</v>
      </c>
      <c r="U16" s="38" t="s">
        <v>373</v>
      </c>
      <c r="V16" s="38" t="s">
        <v>373</v>
      </c>
      <c r="W16" s="38" t="s">
        <v>373</v>
      </c>
      <c r="X16" s="38" t="s">
        <v>373</v>
      </c>
      <c r="Y16" s="38" t="s">
        <v>373</v>
      </c>
      <c r="Z16" s="38" t="s">
        <v>373</v>
      </c>
      <c r="AA16" s="38" t="s">
        <v>373</v>
      </c>
      <c r="AB16" s="38" t="s">
        <v>373</v>
      </c>
      <c r="AC16" s="38" t="s">
        <v>373</v>
      </c>
    </row>
    <row r="17" spans="1:29">
      <c r="A17" s="23" t="s">
        <v>383</v>
      </c>
      <c r="B17" s="23" t="s">
        <v>373</v>
      </c>
      <c r="C17" s="23" t="s">
        <v>373</v>
      </c>
      <c r="D17" s="23" t="s">
        <v>373</v>
      </c>
      <c r="E17" s="23" t="s">
        <v>373</v>
      </c>
      <c r="F17" s="23" t="s">
        <v>373</v>
      </c>
      <c r="G17" s="23" t="s">
        <v>373</v>
      </c>
      <c r="H17" s="23" t="s">
        <v>373</v>
      </c>
      <c r="I17" s="23" t="s">
        <v>373</v>
      </c>
      <c r="J17" s="23" t="s">
        <v>373</v>
      </c>
      <c r="K17" s="23" t="s">
        <v>373</v>
      </c>
      <c r="L17" s="23" t="s">
        <v>373</v>
      </c>
      <c r="M17" s="23" t="s">
        <v>373</v>
      </c>
      <c r="N17" s="38" t="s">
        <v>373</v>
      </c>
      <c r="O17" s="38" t="s">
        <v>373</v>
      </c>
      <c r="P17" s="38" t="s">
        <v>373</v>
      </c>
      <c r="Q17" s="38" t="s">
        <v>373</v>
      </c>
      <c r="R17" s="38" t="s">
        <v>373</v>
      </c>
      <c r="S17" s="38" t="s">
        <v>373</v>
      </c>
      <c r="T17" s="38" t="s">
        <v>373</v>
      </c>
      <c r="U17" s="38" t="s">
        <v>373</v>
      </c>
      <c r="V17" s="38" t="s">
        <v>373</v>
      </c>
      <c r="W17" s="38" t="s">
        <v>373</v>
      </c>
      <c r="X17" s="38" t="s">
        <v>373</v>
      </c>
      <c r="Y17" s="38" t="s">
        <v>373</v>
      </c>
      <c r="Z17" s="38" t="s">
        <v>373</v>
      </c>
      <c r="AA17" s="38" t="s">
        <v>373</v>
      </c>
      <c r="AB17" s="38" t="s">
        <v>373</v>
      </c>
      <c r="AC17" s="38" t="s">
        <v>373</v>
      </c>
    </row>
    <row r="18" spans="1:29">
      <c r="A18" s="23" t="s">
        <v>384</v>
      </c>
      <c r="B18" s="23" t="s">
        <v>373</v>
      </c>
      <c r="C18" s="23" t="s">
        <v>374</v>
      </c>
      <c r="D18" s="23" t="s">
        <v>373</v>
      </c>
      <c r="E18" s="23" t="s">
        <v>373</v>
      </c>
      <c r="F18" s="23" t="s">
        <v>373</v>
      </c>
      <c r="G18" s="23" t="s">
        <v>374</v>
      </c>
      <c r="H18" s="23" t="s">
        <v>376</v>
      </c>
      <c r="I18" s="23" t="s">
        <v>373</v>
      </c>
      <c r="J18" s="23" t="s">
        <v>373</v>
      </c>
      <c r="K18" s="23" t="s">
        <v>373</v>
      </c>
      <c r="L18" s="23" t="s">
        <v>376</v>
      </c>
      <c r="M18" s="23" t="s">
        <v>373</v>
      </c>
      <c r="N18" s="38" t="s">
        <v>373</v>
      </c>
      <c r="O18" s="38" t="s">
        <v>373</v>
      </c>
      <c r="P18" s="38" t="s">
        <v>376</v>
      </c>
      <c r="Q18" s="38" t="s">
        <v>373</v>
      </c>
      <c r="R18" s="38" t="s">
        <v>373</v>
      </c>
      <c r="S18" s="38" t="s">
        <v>373</v>
      </c>
      <c r="T18" s="38" t="s">
        <v>376</v>
      </c>
      <c r="U18" s="38" t="s">
        <v>373</v>
      </c>
      <c r="V18" s="38" t="s">
        <v>373</v>
      </c>
      <c r="W18" s="38" t="s">
        <v>373</v>
      </c>
      <c r="X18" s="38" t="s">
        <v>376</v>
      </c>
      <c r="Y18" s="38" t="s">
        <v>373</v>
      </c>
      <c r="Z18" s="38" t="s">
        <v>373</v>
      </c>
      <c r="AA18" s="38" t="s">
        <v>373</v>
      </c>
      <c r="AB18" s="38" t="s">
        <v>376</v>
      </c>
      <c r="AC18" s="38" t="s">
        <v>373</v>
      </c>
    </row>
    <row r="19" spans="1:29">
      <c r="A19" s="23" t="s">
        <v>385</v>
      </c>
      <c r="B19" s="23" t="s">
        <v>373</v>
      </c>
      <c r="C19" s="23" t="s">
        <v>373</v>
      </c>
      <c r="D19" s="23" t="s">
        <v>373</v>
      </c>
      <c r="E19" s="23" t="s">
        <v>373</v>
      </c>
      <c r="F19" s="23" t="s">
        <v>373</v>
      </c>
      <c r="G19" s="23" t="s">
        <v>373</v>
      </c>
      <c r="H19" s="23" t="s">
        <v>373</v>
      </c>
      <c r="I19" s="23" t="s">
        <v>373</v>
      </c>
      <c r="J19" s="23" t="s">
        <v>373</v>
      </c>
      <c r="K19" s="23" t="s">
        <v>373</v>
      </c>
      <c r="L19" s="23" t="s">
        <v>373</v>
      </c>
      <c r="M19" s="23" t="s">
        <v>373</v>
      </c>
      <c r="N19" s="38" t="s">
        <v>373</v>
      </c>
      <c r="O19" s="38" t="s">
        <v>373</v>
      </c>
      <c r="P19" s="38" t="s">
        <v>373</v>
      </c>
      <c r="Q19" s="38" t="s">
        <v>373</v>
      </c>
      <c r="R19" s="38" t="s">
        <v>373</v>
      </c>
      <c r="S19" s="38" t="s">
        <v>373</v>
      </c>
      <c r="T19" s="38" t="s">
        <v>373</v>
      </c>
      <c r="U19" s="38" t="s">
        <v>373</v>
      </c>
      <c r="V19" s="38" t="s">
        <v>373</v>
      </c>
      <c r="W19" s="38" t="s">
        <v>373</v>
      </c>
      <c r="X19" s="38" t="s">
        <v>373</v>
      </c>
      <c r="Y19" s="38" t="s">
        <v>373</v>
      </c>
      <c r="Z19" s="38" t="s">
        <v>373</v>
      </c>
      <c r="AA19" s="38" t="s">
        <v>373</v>
      </c>
      <c r="AB19" s="38" t="s">
        <v>373</v>
      </c>
      <c r="AC19" s="38" t="s">
        <v>373</v>
      </c>
    </row>
    <row r="20" spans="1:29">
      <c r="A20" s="23" t="s">
        <v>386</v>
      </c>
      <c r="B20" s="23" t="s">
        <v>373</v>
      </c>
      <c r="C20" s="23" t="s">
        <v>373</v>
      </c>
      <c r="D20" s="23" t="s">
        <v>374</v>
      </c>
      <c r="E20" s="23" t="s">
        <v>374</v>
      </c>
      <c r="F20" s="23" t="s">
        <v>373</v>
      </c>
      <c r="G20" s="23" t="s">
        <v>374</v>
      </c>
      <c r="H20" s="23" t="s">
        <v>376</v>
      </c>
      <c r="I20" s="23" t="s">
        <v>374</v>
      </c>
      <c r="J20" s="23" t="s">
        <v>373</v>
      </c>
      <c r="K20" s="23" t="s">
        <v>374</v>
      </c>
      <c r="L20" s="23" t="s">
        <v>376</v>
      </c>
      <c r="M20" s="23" t="s">
        <v>373</v>
      </c>
      <c r="N20" s="38" t="s">
        <v>373</v>
      </c>
      <c r="O20" s="38" t="s">
        <v>373</v>
      </c>
      <c r="P20" s="38" t="s">
        <v>376</v>
      </c>
      <c r="Q20" s="38" t="s">
        <v>373</v>
      </c>
      <c r="R20" s="38" t="s">
        <v>373</v>
      </c>
      <c r="S20" s="38" t="s">
        <v>373</v>
      </c>
      <c r="T20" s="38" t="s">
        <v>376</v>
      </c>
      <c r="U20" s="38" t="s">
        <v>373</v>
      </c>
      <c r="V20" s="38" t="s">
        <v>373</v>
      </c>
      <c r="W20" s="38" t="s">
        <v>373</v>
      </c>
      <c r="X20" s="38" t="s">
        <v>376</v>
      </c>
      <c r="Y20" s="38" t="s">
        <v>373</v>
      </c>
      <c r="Z20" s="38" t="s">
        <v>373</v>
      </c>
      <c r="AA20" s="38" t="s">
        <v>373</v>
      </c>
      <c r="AB20" s="38" t="s">
        <v>376</v>
      </c>
      <c r="AC20" s="38" t="s">
        <v>373</v>
      </c>
    </row>
    <row r="21" spans="1:29">
      <c r="A21" s="23" t="s">
        <v>387</v>
      </c>
      <c r="B21" s="23" t="s">
        <v>373</v>
      </c>
      <c r="C21" s="23" t="s">
        <v>373</v>
      </c>
      <c r="D21" s="23" t="s">
        <v>374</v>
      </c>
      <c r="E21" s="23" t="s">
        <v>373</v>
      </c>
      <c r="F21" s="23" t="s">
        <v>373</v>
      </c>
      <c r="G21" s="23" t="s">
        <v>373</v>
      </c>
      <c r="H21" s="23" t="s">
        <v>376</v>
      </c>
      <c r="I21" s="23" t="s">
        <v>373</v>
      </c>
      <c r="J21" s="23" t="s">
        <v>373</v>
      </c>
      <c r="K21" s="23" t="s">
        <v>373</v>
      </c>
      <c r="L21" s="23" t="s">
        <v>376</v>
      </c>
      <c r="M21" s="23" t="s">
        <v>373</v>
      </c>
      <c r="N21" s="38" t="s">
        <v>373</v>
      </c>
      <c r="O21" s="38" t="s">
        <v>373</v>
      </c>
      <c r="P21" s="38" t="s">
        <v>376</v>
      </c>
      <c r="Q21" s="38" t="s">
        <v>373</v>
      </c>
      <c r="R21" s="38" t="s">
        <v>373</v>
      </c>
      <c r="S21" s="38" t="s">
        <v>373</v>
      </c>
      <c r="T21" s="38" t="s">
        <v>376</v>
      </c>
      <c r="U21" s="38" t="s">
        <v>373</v>
      </c>
      <c r="V21" s="38" t="s">
        <v>373</v>
      </c>
      <c r="W21" s="38" t="s">
        <v>373</v>
      </c>
      <c r="X21" s="38" t="s">
        <v>376</v>
      </c>
      <c r="Y21" s="38" t="s">
        <v>373</v>
      </c>
      <c r="Z21" s="38" t="s">
        <v>373</v>
      </c>
      <c r="AA21" s="38" t="s">
        <v>373</v>
      </c>
      <c r="AB21" s="38" t="s">
        <v>376</v>
      </c>
      <c r="AC21" s="38" t="s">
        <v>373</v>
      </c>
    </row>
    <row r="22" spans="1:29">
      <c r="A22" s="23" t="s">
        <v>388</v>
      </c>
      <c r="B22" s="23" t="s">
        <v>373</v>
      </c>
      <c r="C22" s="23" t="s">
        <v>373</v>
      </c>
      <c r="D22" s="23" t="s">
        <v>373</v>
      </c>
      <c r="E22" s="23" t="s">
        <v>373</v>
      </c>
      <c r="F22" s="23" t="s">
        <v>373</v>
      </c>
      <c r="G22" s="23" t="s">
        <v>373</v>
      </c>
      <c r="H22" s="23" t="s">
        <v>373</v>
      </c>
      <c r="I22" s="23" t="s">
        <v>373</v>
      </c>
      <c r="J22" s="23" t="s">
        <v>373</v>
      </c>
      <c r="K22" s="23" t="s">
        <v>373</v>
      </c>
      <c r="L22" s="23" t="s">
        <v>373</v>
      </c>
      <c r="M22" s="23" t="s">
        <v>373</v>
      </c>
      <c r="N22" s="38" t="s">
        <v>373</v>
      </c>
      <c r="O22" s="38" t="s">
        <v>373</v>
      </c>
      <c r="P22" s="38" t="s">
        <v>373</v>
      </c>
      <c r="Q22" s="38" t="s">
        <v>373</v>
      </c>
      <c r="R22" s="38" t="s">
        <v>373</v>
      </c>
      <c r="S22" s="38" t="s">
        <v>373</v>
      </c>
      <c r="T22" s="38" t="s">
        <v>373</v>
      </c>
      <c r="U22" s="38" t="s">
        <v>373</v>
      </c>
      <c r="V22" s="38" t="s">
        <v>373</v>
      </c>
      <c r="W22" s="38" t="s">
        <v>373</v>
      </c>
      <c r="X22" s="38" t="s">
        <v>373</v>
      </c>
      <c r="Y22" s="38" t="s">
        <v>373</v>
      </c>
      <c r="Z22" s="38" t="s">
        <v>373</v>
      </c>
      <c r="AA22" s="38" t="s">
        <v>373</v>
      </c>
      <c r="AB22" s="38" t="s">
        <v>373</v>
      </c>
      <c r="AC22" s="38" t="s">
        <v>373</v>
      </c>
    </row>
    <row r="23" spans="1:29">
      <c r="A23" s="23" t="s">
        <v>389</v>
      </c>
      <c r="B23" s="23" t="s">
        <v>373</v>
      </c>
      <c r="C23" s="23" t="s">
        <v>373</v>
      </c>
      <c r="D23" s="23" t="s">
        <v>373</v>
      </c>
      <c r="E23" s="23" t="s">
        <v>373</v>
      </c>
      <c r="F23" s="23" t="s">
        <v>373</v>
      </c>
      <c r="G23" s="23" t="s">
        <v>373</v>
      </c>
      <c r="H23" s="23" t="s">
        <v>373</v>
      </c>
      <c r="I23" s="23" t="s">
        <v>373</v>
      </c>
      <c r="J23" s="23" t="s">
        <v>373</v>
      </c>
      <c r="K23" s="23" t="s">
        <v>373</v>
      </c>
      <c r="L23" s="23" t="s">
        <v>373</v>
      </c>
      <c r="M23" s="23" t="s">
        <v>373</v>
      </c>
      <c r="N23" s="38" t="s">
        <v>373</v>
      </c>
      <c r="O23" s="38" t="s">
        <v>373</v>
      </c>
      <c r="P23" s="38" t="s">
        <v>373</v>
      </c>
      <c r="Q23" s="38" t="s">
        <v>373</v>
      </c>
      <c r="R23" s="38" t="s">
        <v>373</v>
      </c>
      <c r="S23" s="38" t="s">
        <v>373</v>
      </c>
      <c r="T23" s="38" t="s">
        <v>373</v>
      </c>
      <c r="U23" s="38" t="s">
        <v>373</v>
      </c>
      <c r="V23" s="38" t="s">
        <v>373</v>
      </c>
      <c r="W23" s="38" t="s">
        <v>373</v>
      </c>
      <c r="X23" s="38" t="s">
        <v>373</v>
      </c>
      <c r="Y23" s="38" t="s">
        <v>373</v>
      </c>
      <c r="Z23" s="38" t="s">
        <v>373</v>
      </c>
      <c r="AA23" s="38" t="s">
        <v>373</v>
      </c>
      <c r="AB23" s="38" t="s">
        <v>373</v>
      </c>
      <c r="AC23" s="38" t="s">
        <v>373</v>
      </c>
    </row>
    <row r="24" spans="1:29">
      <c r="A24" s="23" t="s">
        <v>390</v>
      </c>
      <c r="B24" s="23" t="s">
        <v>373</v>
      </c>
      <c r="C24" s="23" t="s">
        <v>373</v>
      </c>
      <c r="D24" s="23" t="s">
        <v>374</v>
      </c>
      <c r="E24" s="23" t="s">
        <v>373</v>
      </c>
      <c r="F24" s="23" t="s">
        <v>373</v>
      </c>
      <c r="G24" s="23" t="s">
        <v>373</v>
      </c>
      <c r="H24" s="23" t="s">
        <v>374</v>
      </c>
      <c r="I24" s="23" t="s">
        <v>373</v>
      </c>
      <c r="J24" s="23" t="s">
        <v>373</v>
      </c>
      <c r="K24" s="23" t="s">
        <v>373</v>
      </c>
      <c r="L24" s="23" t="s">
        <v>373</v>
      </c>
      <c r="M24" s="23" t="s">
        <v>373</v>
      </c>
      <c r="N24" s="38" t="s">
        <v>373</v>
      </c>
      <c r="O24" s="38" t="s">
        <v>373</v>
      </c>
      <c r="P24" s="38" t="s">
        <v>373</v>
      </c>
      <c r="Q24" s="38" t="s">
        <v>373</v>
      </c>
      <c r="R24" s="38" t="s">
        <v>373</v>
      </c>
      <c r="S24" s="38" t="s">
        <v>373</v>
      </c>
      <c r="T24" s="38" t="s">
        <v>373</v>
      </c>
      <c r="U24" s="38" t="s">
        <v>373</v>
      </c>
      <c r="V24" s="38" t="s">
        <v>373</v>
      </c>
      <c r="W24" s="38" t="s">
        <v>373</v>
      </c>
      <c r="X24" s="38" t="s">
        <v>373</v>
      </c>
      <c r="Y24" s="38" t="s">
        <v>373</v>
      </c>
      <c r="Z24" s="38" t="s">
        <v>373</v>
      </c>
      <c r="AA24" s="38" t="s">
        <v>373</v>
      </c>
      <c r="AB24" s="38" t="s">
        <v>373</v>
      </c>
      <c r="AC24" s="38" t="s">
        <v>373</v>
      </c>
    </row>
    <row r="25" spans="1:29">
      <c r="A25" s="23" t="s">
        <v>391</v>
      </c>
      <c r="B25" s="23" t="s">
        <v>373</v>
      </c>
      <c r="C25" s="23" t="s">
        <v>373</v>
      </c>
      <c r="D25" s="23" t="s">
        <v>373</v>
      </c>
      <c r="E25" s="23" t="s">
        <v>373</v>
      </c>
      <c r="F25" s="23" t="s">
        <v>373</v>
      </c>
      <c r="G25" s="23" t="s">
        <v>373</v>
      </c>
      <c r="H25" s="23" t="s">
        <v>374</v>
      </c>
      <c r="I25" s="23" t="s">
        <v>373</v>
      </c>
      <c r="J25" s="23" t="s">
        <v>373</v>
      </c>
      <c r="K25" s="23" t="s">
        <v>373</v>
      </c>
      <c r="L25" s="23" t="s">
        <v>373</v>
      </c>
      <c r="M25" s="23" t="s">
        <v>373</v>
      </c>
      <c r="N25" s="38" t="s">
        <v>373</v>
      </c>
      <c r="O25" s="38" t="s">
        <v>373</v>
      </c>
      <c r="P25" s="38" t="s">
        <v>373</v>
      </c>
      <c r="Q25" s="38" t="s">
        <v>373</v>
      </c>
      <c r="R25" s="38" t="s">
        <v>373</v>
      </c>
      <c r="S25" s="38" t="s">
        <v>373</v>
      </c>
      <c r="T25" s="38" t="s">
        <v>373</v>
      </c>
      <c r="U25" s="38" t="s">
        <v>373</v>
      </c>
      <c r="V25" s="38" t="s">
        <v>373</v>
      </c>
      <c r="W25" s="38" t="s">
        <v>373</v>
      </c>
      <c r="X25" s="38" t="s">
        <v>373</v>
      </c>
      <c r="Y25" s="38" t="s">
        <v>373</v>
      </c>
      <c r="Z25" s="38" t="s">
        <v>373</v>
      </c>
      <c r="AA25" s="38" t="s">
        <v>373</v>
      </c>
      <c r="AB25" s="38" t="s">
        <v>373</v>
      </c>
      <c r="AC25" s="38" t="s">
        <v>373</v>
      </c>
    </row>
    <row r="26" spans="1:29">
      <c r="A26" s="23" t="s">
        <v>392</v>
      </c>
      <c r="B26" s="23" t="s">
        <v>373</v>
      </c>
      <c r="C26" s="23" t="s">
        <v>374</v>
      </c>
      <c r="D26" s="23" t="s">
        <v>374</v>
      </c>
      <c r="E26" s="23" t="s">
        <v>374</v>
      </c>
      <c r="F26" s="23" t="s">
        <v>373</v>
      </c>
      <c r="G26" s="23" t="s">
        <v>374</v>
      </c>
      <c r="H26" s="23" t="s">
        <v>374</v>
      </c>
      <c r="I26" s="23" t="s">
        <v>374</v>
      </c>
      <c r="J26" s="23" t="s">
        <v>373</v>
      </c>
      <c r="K26" s="23" t="s">
        <v>374</v>
      </c>
      <c r="L26" s="23" t="s">
        <v>374</v>
      </c>
      <c r="M26" s="23" t="s">
        <v>374</v>
      </c>
      <c r="N26" s="38" t="s">
        <v>373</v>
      </c>
      <c r="O26" s="38" t="s">
        <v>374</v>
      </c>
      <c r="P26" s="38" t="s">
        <v>374</v>
      </c>
      <c r="Q26" s="38" t="s">
        <v>374</v>
      </c>
      <c r="R26" s="38" t="s">
        <v>373</v>
      </c>
      <c r="S26" s="38" t="s">
        <v>374</v>
      </c>
      <c r="T26" s="38" t="s">
        <v>374</v>
      </c>
      <c r="U26" s="38" t="s">
        <v>374</v>
      </c>
      <c r="V26" s="38" t="s">
        <v>373</v>
      </c>
      <c r="W26" s="38" t="s">
        <v>374</v>
      </c>
      <c r="X26" s="38" t="s">
        <v>374</v>
      </c>
      <c r="Y26" s="38" t="s">
        <v>374</v>
      </c>
      <c r="Z26" s="38" t="s">
        <v>373</v>
      </c>
      <c r="AA26" s="38" t="s">
        <v>374</v>
      </c>
      <c r="AB26" s="38" t="s">
        <v>374</v>
      </c>
      <c r="AC26" s="38" t="s">
        <v>374</v>
      </c>
    </row>
    <row r="27" spans="1:29">
      <c r="A27" s="23" t="s">
        <v>393</v>
      </c>
      <c r="B27" s="23" t="s">
        <v>373</v>
      </c>
      <c r="C27" s="23" t="s">
        <v>373</v>
      </c>
      <c r="D27" s="23" t="s">
        <v>373</v>
      </c>
      <c r="E27" s="23" t="s">
        <v>373</v>
      </c>
      <c r="F27" s="23" t="s">
        <v>373</v>
      </c>
      <c r="G27" s="23" t="s">
        <v>373</v>
      </c>
      <c r="H27" s="23" t="s">
        <v>373</v>
      </c>
      <c r="I27" s="23" t="s">
        <v>373</v>
      </c>
      <c r="J27" s="23" t="s">
        <v>373</v>
      </c>
      <c r="K27" s="23" t="s">
        <v>373</v>
      </c>
      <c r="L27" s="23" t="s">
        <v>373</v>
      </c>
      <c r="M27" s="23" t="s">
        <v>373</v>
      </c>
      <c r="N27" s="23" t="s">
        <v>373</v>
      </c>
      <c r="O27" s="23" t="s">
        <v>373</v>
      </c>
      <c r="P27" s="38" t="s">
        <v>373</v>
      </c>
      <c r="Q27" s="38" t="s">
        <v>373</v>
      </c>
      <c r="R27" s="38" t="s">
        <v>373</v>
      </c>
      <c r="S27" s="38" t="s">
        <v>373</v>
      </c>
      <c r="T27" s="38" t="s">
        <v>373</v>
      </c>
      <c r="U27" s="38" t="s">
        <v>373</v>
      </c>
      <c r="V27" s="38" t="s">
        <v>373</v>
      </c>
      <c r="W27" s="38" t="s">
        <v>373</v>
      </c>
      <c r="X27" s="38" t="s">
        <v>373</v>
      </c>
      <c r="Y27" s="38" t="s">
        <v>373</v>
      </c>
      <c r="Z27" s="38" t="s">
        <v>373</v>
      </c>
      <c r="AA27" s="38" t="s">
        <v>373</v>
      </c>
      <c r="AB27" s="38" t="s">
        <v>373</v>
      </c>
      <c r="AC27" s="38" t="s">
        <v>373</v>
      </c>
    </row>
    <row r="28" spans="1:29">
      <c r="A28" s="23" t="s">
        <v>394</v>
      </c>
      <c r="B28" s="23" t="s">
        <v>373</v>
      </c>
      <c r="C28" s="23" t="s">
        <v>374</v>
      </c>
      <c r="D28" s="23" t="s">
        <v>374</v>
      </c>
      <c r="E28" s="23" t="s">
        <v>373</v>
      </c>
      <c r="F28" s="23" t="s">
        <v>373</v>
      </c>
      <c r="G28" s="23" t="s">
        <v>373</v>
      </c>
      <c r="H28" s="23" t="s">
        <v>374</v>
      </c>
      <c r="I28" s="23" t="s">
        <v>373</v>
      </c>
      <c r="J28" s="23" t="s">
        <v>373</v>
      </c>
      <c r="K28" s="23" t="s">
        <v>373</v>
      </c>
      <c r="L28" s="23" t="s">
        <v>374</v>
      </c>
      <c r="M28" s="23" t="s">
        <v>373</v>
      </c>
      <c r="N28" s="23" t="s">
        <v>373</v>
      </c>
      <c r="O28" s="23" t="s">
        <v>373</v>
      </c>
      <c r="P28" s="38" t="s">
        <v>374</v>
      </c>
      <c r="Q28" s="23" t="s">
        <v>373</v>
      </c>
      <c r="R28" s="38" t="s">
        <v>373</v>
      </c>
      <c r="S28" s="38" t="s">
        <v>373</v>
      </c>
      <c r="T28" s="38" t="s">
        <v>374</v>
      </c>
      <c r="U28" s="38" t="s">
        <v>373</v>
      </c>
      <c r="V28" s="38" t="s">
        <v>373</v>
      </c>
      <c r="W28" s="38" t="s">
        <v>373</v>
      </c>
      <c r="X28" s="38" t="s">
        <v>374</v>
      </c>
      <c r="Y28" s="38" t="s">
        <v>373</v>
      </c>
      <c r="Z28" s="38" t="s">
        <v>373</v>
      </c>
      <c r="AA28" s="38" t="s">
        <v>373</v>
      </c>
      <c r="AB28" s="38" t="s">
        <v>374</v>
      </c>
      <c r="AC28" s="38" t="s">
        <v>373</v>
      </c>
    </row>
    <row r="29" spans="1:29" ht="17.25">
      <c r="A29" s="38" t="s">
        <v>446</v>
      </c>
      <c r="B29" s="23" t="s">
        <v>70</v>
      </c>
      <c r="C29" s="23" t="s">
        <v>70</v>
      </c>
      <c r="D29" s="23" t="s">
        <v>70</v>
      </c>
      <c r="E29" s="23" t="s">
        <v>70</v>
      </c>
      <c r="F29" s="23" t="s">
        <v>70</v>
      </c>
      <c r="G29" s="23" t="s">
        <v>70</v>
      </c>
      <c r="H29" s="23" t="s">
        <v>70</v>
      </c>
      <c r="I29" s="23" t="s">
        <v>70</v>
      </c>
      <c r="J29" s="23" t="s">
        <v>70</v>
      </c>
      <c r="K29" s="23" t="s">
        <v>70</v>
      </c>
      <c r="L29" s="23" t="s">
        <v>70</v>
      </c>
      <c r="M29" s="23" t="s">
        <v>70</v>
      </c>
      <c r="N29" s="23" t="s">
        <v>70</v>
      </c>
      <c r="O29" s="23" t="s">
        <v>70</v>
      </c>
      <c r="P29" s="23" t="s">
        <v>70</v>
      </c>
      <c r="Q29" s="23" t="s">
        <v>70</v>
      </c>
      <c r="R29" s="38" t="s">
        <v>373</v>
      </c>
      <c r="S29" s="38" t="s">
        <v>373</v>
      </c>
      <c r="T29" s="38" t="s">
        <v>373</v>
      </c>
      <c r="U29" s="38" t="s">
        <v>373</v>
      </c>
      <c r="V29" s="38" t="s">
        <v>373</v>
      </c>
      <c r="W29" s="38" t="s">
        <v>373</v>
      </c>
      <c r="X29" s="38" t="s">
        <v>373</v>
      </c>
      <c r="Y29" s="38" t="s">
        <v>373</v>
      </c>
      <c r="Z29" s="38" t="s">
        <v>373</v>
      </c>
      <c r="AA29" s="38" t="s">
        <v>373</v>
      </c>
      <c r="AB29" s="38" t="s">
        <v>373</v>
      </c>
      <c r="AC29" s="38" t="s">
        <v>373</v>
      </c>
    </row>
    <row r="30" spans="1:29">
      <c r="A30" t="s">
        <v>395</v>
      </c>
    </row>
    <row r="31" spans="1:29">
      <c r="A31" t="s">
        <v>396</v>
      </c>
    </row>
    <row r="32" spans="1:29">
      <c r="A32" t="s">
        <v>397</v>
      </c>
    </row>
    <row r="33" spans="1:1" ht="17.25">
      <c r="A33" t="s">
        <v>447</v>
      </c>
    </row>
  </sheetData>
  <mergeCells count="7">
    <mergeCell ref="Z7:AC7"/>
    <mergeCell ref="V7:Y7"/>
    <mergeCell ref="B7:E7"/>
    <mergeCell ref="F7:I7"/>
    <mergeCell ref="J7:M7"/>
    <mergeCell ref="N7:Q7"/>
    <mergeCell ref="R7:U7"/>
  </mergeCells>
  <pageMargins left="0.25590551181102361" right="0.25590551181102361" top="0.39370078740157477" bottom="0.39370078740157477"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4:P156"/>
  <sheetViews>
    <sheetView showGridLines="0" showRowColHeaders="0" zoomScaleNormal="100" workbookViewId="0"/>
  </sheetViews>
  <sheetFormatPr defaultRowHeight="15"/>
  <cols>
    <col min="1" max="1" width="10" customWidth="1"/>
    <col min="2" max="2" width="42" customWidth="1"/>
    <col min="3" max="3" width="14.7109375" customWidth="1"/>
    <col min="4" max="4" width="13.42578125" customWidth="1"/>
    <col min="5" max="15" width="13.28515625" customWidth="1"/>
    <col min="16" max="16" width="19.42578125" customWidth="1"/>
    <col min="257" max="257" width="41" customWidth="1"/>
    <col min="258" max="258" width="76.28515625" customWidth="1"/>
    <col min="259" max="259" width="44.7109375" customWidth="1"/>
    <col min="260" max="260" width="33" customWidth="1"/>
    <col min="261" max="261" width="15.140625" customWidth="1"/>
    <col min="262" max="267" width="13.85546875" bestFit="1" customWidth="1"/>
    <col min="268" max="268" width="10.28515625" bestFit="1" customWidth="1"/>
    <col min="269" max="269" width="17.5703125" customWidth="1"/>
    <col min="270" max="270" width="22" bestFit="1" customWidth="1"/>
    <col min="513" max="513" width="41" customWidth="1"/>
    <col min="514" max="514" width="76.28515625" customWidth="1"/>
    <col min="515" max="515" width="44.7109375" customWidth="1"/>
    <col min="516" max="516" width="33" customWidth="1"/>
    <col min="517" max="517" width="15.140625" customWidth="1"/>
    <col min="518" max="523" width="13.85546875" bestFit="1" customWidth="1"/>
    <col min="524" max="524" width="10.28515625" bestFit="1" customWidth="1"/>
    <col min="525" max="525" width="17.5703125" customWidth="1"/>
    <col min="526" max="526" width="22" bestFit="1" customWidth="1"/>
    <col min="769" max="769" width="41" customWidth="1"/>
    <col min="770" max="770" width="76.28515625" customWidth="1"/>
    <col min="771" max="771" width="44.7109375" customWidth="1"/>
    <col min="772" max="772" width="33" customWidth="1"/>
    <col min="773" max="773" width="15.140625" customWidth="1"/>
    <col min="774" max="779" width="13.85546875" bestFit="1" customWidth="1"/>
    <col min="780" max="780" width="10.28515625" bestFit="1" customWidth="1"/>
    <col min="781" max="781" width="17.5703125" customWidth="1"/>
    <col min="782" max="782" width="22" bestFit="1" customWidth="1"/>
    <col min="1025" max="1025" width="41" customWidth="1"/>
    <col min="1026" max="1026" width="76.28515625" customWidth="1"/>
    <col min="1027" max="1027" width="44.7109375" customWidth="1"/>
    <col min="1028" max="1028" width="33" customWidth="1"/>
    <col min="1029" max="1029" width="15.140625" customWidth="1"/>
    <col min="1030" max="1035" width="13.85546875" bestFit="1" customWidth="1"/>
    <col min="1036" max="1036" width="10.28515625" bestFit="1" customWidth="1"/>
    <col min="1037" max="1037" width="17.5703125" customWidth="1"/>
    <col min="1038" max="1038" width="22" bestFit="1" customWidth="1"/>
    <col min="1281" max="1281" width="41" customWidth="1"/>
    <col min="1282" max="1282" width="76.28515625" customWidth="1"/>
    <col min="1283" max="1283" width="44.7109375" customWidth="1"/>
    <col min="1284" max="1284" width="33" customWidth="1"/>
    <col min="1285" max="1285" width="15.140625" customWidth="1"/>
    <col min="1286" max="1291" width="13.85546875" bestFit="1" customWidth="1"/>
    <col min="1292" max="1292" width="10.28515625" bestFit="1" customWidth="1"/>
    <col min="1293" max="1293" width="17.5703125" customWidth="1"/>
    <col min="1294" max="1294" width="22" bestFit="1" customWidth="1"/>
    <col min="1537" max="1537" width="41" customWidth="1"/>
    <col min="1538" max="1538" width="76.28515625" customWidth="1"/>
    <col min="1539" max="1539" width="44.7109375" customWidth="1"/>
    <col min="1540" max="1540" width="33" customWidth="1"/>
    <col min="1541" max="1541" width="15.140625" customWidth="1"/>
    <col min="1542" max="1547" width="13.85546875" bestFit="1" customWidth="1"/>
    <col min="1548" max="1548" width="10.28515625" bestFit="1" customWidth="1"/>
    <col min="1549" max="1549" width="17.5703125" customWidth="1"/>
    <col min="1550" max="1550" width="22" bestFit="1" customWidth="1"/>
    <col min="1793" max="1793" width="41" customWidth="1"/>
    <col min="1794" max="1794" width="76.28515625" customWidth="1"/>
    <col min="1795" max="1795" width="44.7109375" customWidth="1"/>
    <col min="1796" max="1796" width="33" customWidth="1"/>
    <col min="1797" max="1797" width="15.140625" customWidth="1"/>
    <col min="1798" max="1803" width="13.85546875" bestFit="1" customWidth="1"/>
    <col min="1804" max="1804" width="10.28515625" bestFit="1" customWidth="1"/>
    <col min="1805" max="1805" width="17.5703125" customWidth="1"/>
    <col min="1806" max="1806" width="22" bestFit="1" customWidth="1"/>
    <col min="2049" max="2049" width="41" customWidth="1"/>
    <col min="2050" max="2050" width="76.28515625" customWidth="1"/>
    <col min="2051" max="2051" width="44.7109375" customWidth="1"/>
    <col min="2052" max="2052" width="33" customWidth="1"/>
    <col min="2053" max="2053" width="15.140625" customWidth="1"/>
    <col min="2054" max="2059" width="13.85546875" bestFit="1" customWidth="1"/>
    <col min="2060" max="2060" width="10.28515625" bestFit="1" customWidth="1"/>
    <col min="2061" max="2061" width="17.5703125" customWidth="1"/>
    <col min="2062" max="2062" width="22" bestFit="1" customWidth="1"/>
    <col min="2305" max="2305" width="41" customWidth="1"/>
    <col min="2306" max="2306" width="76.28515625" customWidth="1"/>
    <col min="2307" max="2307" width="44.7109375" customWidth="1"/>
    <col min="2308" max="2308" width="33" customWidth="1"/>
    <col min="2309" max="2309" width="15.140625" customWidth="1"/>
    <col min="2310" max="2315" width="13.85546875" bestFit="1" customWidth="1"/>
    <col min="2316" max="2316" width="10.28515625" bestFit="1" customWidth="1"/>
    <col min="2317" max="2317" width="17.5703125" customWidth="1"/>
    <col min="2318" max="2318" width="22" bestFit="1" customWidth="1"/>
    <col min="2561" max="2561" width="41" customWidth="1"/>
    <col min="2562" max="2562" width="76.28515625" customWidth="1"/>
    <col min="2563" max="2563" width="44.7109375" customWidth="1"/>
    <col min="2564" max="2564" width="33" customWidth="1"/>
    <col min="2565" max="2565" width="15.140625" customWidth="1"/>
    <col min="2566" max="2571" width="13.85546875" bestFit="1" customWidth="1"/>
    <col min="2572" max="2572" width="10.28515625" bestFit="1" customWidth="1"/>
    <col min="2573" max="2573" width="17.5703125" customWidth="1"/>
    <col min="2574" max="2574" width="22" bestFit="1" customWidth="1"/>
    <col min="2817" max="2817" width="41" customWidth="1"/>
    <col min="2818" max="2818" width="76.28515625" customWidth="1"/>
    <col min="2819" max="2819" width="44.7109375" customWidth="1"/>
    <col min="2820" max="2820" width="33" customWidth="1"/>
    <col min="2821" max="2821" width="15.140625" customWidth="1"/>
    <col min="2822" max="2827" width="13.85546875" bestFit="1" customWidth="1"/>
    <col min="2828" max="2828" width="10.28515625" bestFit="1" customWidth="1"/>
    <col min="2829" max="2829" width="17.5703125" customWidth="1"/>
    <col min="2830" max="2830" width="22" bestFit="1" customWidth="1"/>
    <col min="3073" max="3073" width="41" customWidth="1"/>
    <col min="3074" max="3074" width="76.28515625" customWidth="1"/>
    <col min="3075" max="3075" width="44.7109375" customWidth="1"/>
    <col min="3076" max="3076" width="33" customWidth="1"/>
    <col min="3077" max="3077" width="15.140625" customWidth="1"/>
    <col min="3078" max="3083" width="13.85546875" bestFit="1" customWidth="1"/>
    <col min="3084" max="3084" width="10.28515625" bestFit="1" customWidth="1"/>
    <col min="3085" max="3085" width="17.5703125" customWidth="1"/>
    <col min="3086" max="3086" width="22" bestFit="1" customWidth="1"/>
    <col min="3329" max="3329" width="41" customWidth="1"/>
    <col min="3330" max="3330" width="76.28515625" customWidth="1"/>
    <col min="3331" max="3331" width="44.7109375" customWidth="1"/>
    <col min="3332" max="3332" width="33" customWidth="1"/>
    <col min="3333" max="3333" width="15.140625" customWidth="1"/>
    <col min="3334" max="3339" width="13.85546875" bestFit="1" customWidth="1"/>
    <col min="3340" max="3340" width="10.28515625" bestFit="1" customWidth="1"/>
    <col min="3341" max="3341" width="17.5703125" customWidth="1"/>
    <col min="3342" max="3342" width="22" bestFit="1" customWidth="1"/>
    <col min="3585" max="3585" width="41" customWidth="1"/>
    <col min="3586" max="3586" width="76.28515625" customWidth="1"/>
    <col min="3587" max="3587" width="44.7109375" customWidth="1"/>
    <col min="3588" max="3588" width="33" customWidth="1"/>
    <col min="3589" max="3589" width="15.140625" customWidth="1"/>
    <col min="3590" max="3595" width="13.85546875" bestFit="1" customWidth="1"/>
    <col min="3596" max="3596" width="10.28515625" bestFit="1" customWidth="1"/>
    <col min="3597" max="3597" width="17.5703125" customWidth="1"/>
    <col min="3598" max="3598" width="22" bestFit="1" customWidth="1"/>
    <col min="3841" max="3841" width="41" customWidth="1"/>
    <col min="3842" max="3842" width="76.28515625" customWidth="1"/>
    <col min="3843" max="3843" width="44.7109375" customWidth="1"/>
    <col min="3844" max="3844" width="33" customWidth="1"/>
    <col min="3845" max="3845" width="15.140625" customWidth="1"/>
    <col min="3846" max="3851" width="13.85546875" bestFit="1" customWidth="1"/>
    <col min="3852" max="3852" width="10.28515625" bestFit="1" customWidth="1"/>
    <col min="3853" max="3853" width="17.5703125" customWidth="1"/>
    <col min="3854" max="3854" width="22" bestFit="1" customWidth="1"/>
    <col min="4097" max="4097" width="41" customWidth="1"/>
    <col min="4098" max="4098" width="76.28515625" customWidth="1"/>
    <col min="4099" max="4099" width="44.7109375" customWidth="1"/>
    <col min="4100" max="4100" width="33" customWidth="1"/>
    <col min="4101" max="4101" width="15.140625" customWidth="1"/>
    <col min="4102" max="4107" width="13.85546875" bestFit="1" customWidth="1"/>
    <col min="4108" max="4108" width="10.28515625" bestFit="1" customWidth="1"/>
    <col min="4109" max="4109" width="17.5703125" customWidth="1"/>
    <col min="4110" max="4110" width="22" bestFit="1" customWidth="1"/>
    <col min="4353" max="4353" width="41" customWidth="1"/>
    <col min="4354" max="4354" width="76.28515625" customWidth="1"/>
    <col min="4355" max="4355" width="44.7109375" customWidth="1"/>
    <col min="4356" max="4356" width="33" customWidth="1"/>
    <col min="4357" max="4357" width="15.140625" customWidth="1"/>
    <col min="4358" max="4363" width="13.85546875" bestFit="1" customWidth="1"/>
    <col min="4364" max="4364" width="10.28515625" bestFit="1" customWidth="1"/>
    <col min="4365" max="4365" width="17.5703125" customWidth="1"/>
    <col min="4366" max="4366" width="22" bestFit="1" customWidth="1"/>
    <col min="4609" max="4609" width="41" customWidth="1"/>
    <col min="4610" max="4610" width="76.28515625" customWidth="1"/>
    <col min="4611" max="4611" width="44.7109375" customWidth="1"/>
    <col min="4612" max="4612" width="33" customWidth="1"/>
    <col min="4613" max="4613" width="15.140625" customWidth="1"/>
    <col min="4614" max="4619" width="13.85546875" bestFit="1" customWidth="1"/>
    <col min="4620" max="4620" width="10.28515625" bestFit="1" customWidth="1"/>
    <col min="4621" max="4621" width="17.5703125" customWidth="1"/>
    <col min="4622" max="4622" width="22" bestFit="1" customWidth="1"/>
    <col min="4865" max="4865" width="41" customWidth="1"/>
    <col min="4866" max="4866" width="76.28515625" customWidth="1"/>
    <col min="4867" max="4867" width="44.7109375" customWidth="1"/>
    <col min="4868" max="4868" width="33" customWidth="1"/>
    <col min="4869" max="4869" width="15.140625" customWidth="1"/>
    <col min="4870" max="4875" width="13.85546875" bestFit="1" customWidth="1"/>
    <col min="4876" max="4876" width="10.28515625" bestFit="1" customWidth="1"/>
    <col min="4877" max="4877" width="17.5703125" customWidth="1"/>
    <col min="4878" max="4878" width="22" bestFit="1" customWidth="1"/>
    <col min="5121" max="5121" width="41" customWidth="1"/>
    <col min="5122" max="5122" width="76.28515625" customWidth="1"/>
    <col min="5123" max="5123" width="44.7109375" customWidth="1"/>
    <col min="5124" max="5124" width="33" customWidth="1"/>
    <col min="5125" max="5125" width="15.140625" customWidth="1"/>
    <col min="5126" max="5131" width="13.85546875" bestFit="1" customWidth="1"/>
    <col min="5132" max="5132" width="10.28515625" bestFit="1" customWidth="1"/>
    <col min="5133" max="5133" width="17.5703125" customWidth="1"/>
    <col min="5134" max="5134" width="22" bestFit="1" customWidth="1"/>
    <col min="5377" max="5377" width="41" customWidth="1"/>
    <col min="5378" max="5378" width="76.28515625" customWidth="1"/>
    <col min="5379" max="5379" width="44.7109375" customWidth="1"/>
    <col min="5380" max="5380" width="33" customWidth="1"/>
    <col min="5381" max="5381" width="15.140625" customWidth="1"/>
    <col min="5382" max="5387" width="13.85546875" bestFit="1" customWidth="1"/>
    <col min="5388" max="5388" width="10.28515625" bestFit="1" customWidth="1"/>
    <col min="5389" max="5389" width="17.5703125" customWidth="1"/>
    <col min="5390" max="5390" width="22" bestFit="1" customWidth="1"/>
    <col min="5633" max="5633" width="41" customWidth="1"/>
    <col min="5634" max="5634" width="76.28515625" customWidth="1"/>
    <col min="5635" max="5635" width="44.7109375" customWidth="1"/>
    <col min="5636" max="5636" width="33" customWidth="1"/>
    <col min="5637" max="5637" width="15.140625" customWidth="1"/>
    <col min="5638" max="5643" width="13.85546875" bestFit="1" customWidth="1"/>
    <col min="5644" max="5644" width="10.28515625" bestFit="1" customWidth="1"/>
    <col min="5645" max="5645" width="17.5703125" customWidth="1"/>
    <col min="5646" max="5646" width="22" bestFit="1" customWidth="1"/>
    <col min="5889" max="5889" width="41" customWidth="1"/>
    <col min="5890" max="5890" width="76.28515625" customWidth="1"/>
    <col min="5891" max="5891" width="44.7109375" customWidth="1"/>
    <col min="5892" max="5892" width="33" customWidth="1"/>
    <col min="5893" max="5893" width="15.140625" customWidth="1"/>
    <col min="5894" max="5899" width="13.85546875" bestFit="1" customWidth="1"/>
    <col min="5900" max="5900" width="10.28515625" bestFit="1" customWidth="1"/>
    <col min="5901" max="5901" width="17.5703125" customWidth="1"/>
    <col min="5902" max="5902" width="22" bestFit="1" customWidth="1"/>
    <col min="6145" max="6145" width="41" customWidth="1"/>
    <col min="6146" max="6146" width="76.28515625" customWidth="1"/>
    <col min="6147" max="6147" width="44.7109375" customWidth="1"/>
    <col min="6148" max="6148" width="33" customWidth="1"/>
    <col min="6149" max="6149" width="15.140625" customWidth="1"/>
    <col min="6150" max="6155" width="13.85546875" bestFit="1" customWidth="1"/>
    <col min="6156" max="6156" width="10.28515625" bestFit="1" customWidth="1"/>
    <col min="6157" max="6157" width="17.5703125" customWidth="1"/>
    <col min="6158" max="6158" width="22" bestFit="1" customWidth="1"/>
    <col min="6401" max="6401" width="41" customWidth="1"/>
    <col min="6402" max="6402" width="76.28515625" customWidth="1"/>
    <col min="6403" max="6403" width="44.7109375" customWidth="1"/>
    <col min="6404" max="6404" width="33" customWidth="1"/>
    <col min="6405" max="6405" width="15.140625" customWidth="1"/>
    <col min="6406" max="6411" width="13.85546875" bestFit="1" customWidth="1"/>
    <col min="6412" max="6412" width="10.28515625" bestFit="1" customWidth="1"/>
    <col min="6413" max="6413" width="17.5703125" customWidth="1"/>
    <col min="6414" max="6414" width="22" bestFit="1" customWidth="1"/>
    <col min="6657" max="6657" width="41" customWidth="1"/>
    <col min="6658" max="6658" width="76.28515625" customWidth="1"/>
    <col min="6659" max="6659" width="44.7109375" customWidth="1"/>
    <col min="6660" max="6660" width="33" customWidth="1"/>
    <col min="6661" max="6661" width="15.140625" customWidth="1"/>
    <col min="6662" max="6667" width="13.85546875" bestFit="1" customWidth="1"/>
    <col min="6668" max="6668" width="10.28515625" bestFit="1" customWidth="1"/>
    <col min="6669" max="6669" width="17.5703125" customWidth="1"/>
    <col min="6670" max="6670" width="22" bestFit="1" customWidth="1"/>
    <col min="6913" max="6913" width="41" customWidth="1"/>
    <col min="6914" max="6914" width="76.28515625" customWidth="1"/>
    <col min="6915" max="6915" width="44.7109375" customWidth="1"/>
    <col min="6916" max="6916" width="33" customWidth="1"/>
    <col min="6917" max="6917" width="15.140625" customWidth="1"/>
    <col min="6918" max="6923" width="13.85546875" bestFit="1" customWidth="1"/>
    <col min="6924" max="6924" width="10.28515625" bestFit="1" customWidth="1"/>
    <col min="6925" max="6925" width="17.5703125" customWidth="1"/>
    <col min="6926" max="6926" width="22" bestFit="1" customWidth="1"/>
    <col min="7169" max="7169" width="41" customWidth="1"/>
    <col min="7170" max="7170" width="76.28515625" customWidth="1"/>
    <col min="7171" max="7171" width="44.7109375" customWidth="1"/>
    <col min="7172" max="7172" width="33" customWidth="1"/>
    <col min="7173" max="7173" width="15.140625" customWidth="1"/>
    <col min="7174" max="7179" width="13.85546875" bestFit="1" customWidth="1"/>
    <col min="7180" max="7180" width="10.28515625" bestFit="1" customWidth="1"/>
    <col min="7181" max="7181" width="17.5703125" customWidth="1"/>
    <col min="7182" max="7182" width="22" bestFit="1" customWidth="1"/>
    <col min="7425" max="7425" width="41" customWidth="1"/>
    <col min="7426" max="7426" width="76.28515625" customWidth="1"/>
    <col min="7427" max="7427" width="44.7109375" customWidth="1"/>
    <col min="7428" max="7428" width="33" customWidth="1"/>
    <col min="7429" max="7429" width="15.140625" customWidth="1"/>
    <col min="7430" max="7435" width="13.85546875" bestFit="1" customWidth="1"/>
    <col min="7436" max="7436" width="10.28515625" bestFit="1" customWidth="1"/>
    <col min="7437" max="7437" width="17.5703125" customWidth="1"/>
    <col min="7438" max="7438" width="22" bestFit="1" customWidth="1"/>
    <col min="7681" max="7681" width="41" customWidth="1"/>
    <col min="7682" max="7682" width="76.28515625" customWidth="1"/>
    <col min="7683" max="7683" width="44.7109375" customWidth="1"/>
    <col min="7684" max="7684" width="33" customWidth="1"/>
    <col min="7685" max="7685" width="15.140625" customWidth="1"/>
    <col min="7686" max="7691" width="13.85546875" bestFit="1" customWidth="1"/>
    <col min="7692" max="7692" width="10.28515625" bestFit="1" customWidth="1"/>
    <col min="7693" max="7693" width="17.5703125" customWidth="1"/>
    <col min="7694" max="7694" width="22" bestFit="1" customWidth="1"/>
    <col min="7937" max="7937" width="41" customWidth="1"/>
    <col min="7938" max="7938" width="76.28515625" customWidth="1"/>
    <col min="7939" max="7939" width="44.7109375" customWidth="1"/>
    <col min="7940" max="7940" width="33" customWidth="1"/>
    <col min="7941" max="7941" width="15.140625" customWidth="1"/>
    <col min="7942" max="7947" width="13.85546875" bestFit="1" customWidth="1"/>
    <col min="7948" max="7948" width="10.28515625" bestFit="1" customWidth="1"/>
    <col min="7949" max="7949" width="17.5703125" customWidth="1"/>
    <col min="7950" max="7950" width="22" bestFit="1" customWidth="1"/>
    <col min="8193" max="8193" width="41" customWidth="1"/>
    <col min="8194" max="8194" width="76.28515625" customWidth="1"/>
    <col min="8195" max="8195" width="44.7109375" customWidth="1"/>
    <col min="8196" max="8196" width="33" customWidth="1"/>
    <col min="8197" max="8197" width="15.140625" customWidth="1"/>
    <col min="8198" max="8203" width="13.85546875" bestFit="1" customWidth="1"/>
    <col min="8204" max="8204" width="10.28515625" bestFit="1" customWidth="1"/>
    <col min="8205" max="8205" width="17.5703125" customWidth="1"/>
    <col min="8206" max="8206" width="22" bestFit="1" customWidth="1"/>
    <col min="8449" max="8449" width="41" customWidth="1"/>
    <col min="8450" max="8450" width="76.28515625" customWidth="1"/>
    <col min="8451" max="8451" width="44.7109375" customWidth="1"/>
    <col min="8452" max="8452" width="33" customWidth="1"/>
    <col min="8453" max="8453" width="15.140625" customWidth="1"/>
    <col min="8454" max="8459" width="13.85546875" bestFit="1" customWidth="1"/>
    <col min="8460" max="8460" width="10.28515625" bestFit="1" customWidth="1"/>
    <col min="8461" max="8461" width="17.5703125" customWidth="1"/>
    <col min="8462" max="8462" width="22" bestFit="1" customWidth="1"/>
    <col min="8705" max="8705" width="41" customWidth="1"/>
    <col min="8706" max="8706" width="76.28515625" customWidth="1"/>
    <col min="8707" max="8707" width="44.7109375" customWidth="1"/>
    <col min="8708" max="8708" width="33" customWidth="1"/>
    <col min="8709" max="8709" width="15.140625" customWidth="1"/>
    <col min="8710" max="8715" width="13.85546875" bestFit="1" customWidth="1"/>
    <col min="8716" max="8716" width="10.28515625" bestFit="1" customWidth="1"/>
    <col min="8717" max="8717" width="17.5703125" customWidth="1"/>
    <col min="8718" max="8718" width="22" bestFit="1" customWidth="1"/>
    <col min="8961" max="8961" width="41" customWidth="1"/>
    <col min="8962" max="8962" width="76.28515625" customWidth="1"/>
    <col min="8963" max="8963" width="44.7109375" customWidth="1"/>
    <col min="8964" max="8964" width="33" customWidth="1"/>
    <col min="8965" max="8965" width="15.140625" customWidth="1"/>
    <col min="8966" max="8971" width="13.85546875" bestFit="1" customWidth="1"/>
    <col min="8972" max="8972" width="10.28515625" bestFit="1" customWidth="1"/>
    <col min="8973" max="8973" width="17.5703125" customWidth="1"/>
    <col min="8974" max="8974" width="22" bestFit="1" customWidth="1"/>
    <col min="9217" max="9217" width="41" customWidth="1"/>
    <col min="9218" max="9218" width="76.28515625" customWidth="1"/>
    <col min="9219" max="9219" width="44.7109375" customWidth="1"/>
    <col min="9220" max="9220" width="33" customWidth="1"/>
    <col min="9221" max="9221" width="15.140625" customWidth="1"/>
    <col min="9222" max="9227" width="13.85546875" bestFit="1" customWidth="1"/>
    <col min="9228" max="9228" width="10.28515625" bestFit="1" customWidth="1"/>
    <col min="9229" max="9229" width="17.5703125" customWidth="1"/>
    <col min="9230" max="9230" width="22" bestFit="1" customWidth="1"/>
    <col min="9473" max="9473" width="41" customWidth="1"/>
    <col min="9474" max="9474" width="76.28515625" customWidth="1"/>
    <col min="9475" max="9475" width="44.7109375" customWidth="1"/>
    <col min="9476" max="9476" width="33" customWidth="1"/>
    <col min="9477" max="9477" width="15.140625" customWidth="1"/>
    <col min="9478" max="9483" width="13.85546875" bestFit="1" customWidth="1"/>
    <col min="9484" max="9484" width="10.28515625" bestFit="1" customWidth="1"/>
    <col min="9485" max="9485" width="17.5703125" customWidth="1"/>
    <col min="9486" max="9486" width="22" bestFit="1" customWidth="1"/>
    <col min="9729" max="9729" width="41" customWidth="1"/>
    <col min="9730" max="9730" width="76.28515625" customWidth="1"/>
    <col min="9731" max="9731" width="44.7109375" customWidth="1"/>
    <col min="9732" max="9732" width="33" customWidth="1"/>
    <col min="9733" max="9733" width="15.140625" customWidth="1"/>
    <col min="9734" max="9739" width="13.85546875" bestFit="1" customWidth="1"/>
    <col min="9740" max="9740" width="10.28515625" bestFit="1" customWidth="1"/>
    <col min="9741" max="9741" width="17.5703125" customWidth="1"/>
    <col min="9742" max="9742" width="22" bestFit="1" customWidth="1"/>
    <col min="9985" max="9985" width="41" customWidth="1"/>
    <col min="9986" max="9986" width="76.28515625" customWidth="1"/>
    <col min="9987" max="9987" width="44.7109375" customWidth="1"/>
    <col min="9988" max="9988" width="33" customWidth="1"/>
    <col min="9989" max="9989" width="15.140625" customWidth="1"/>
    <col min="9990" max="9995" width="13.85546875" bestFit="1" customWidth="1"/>
    <col min="9996" max="9996" width="10.28515625" bestFit="1" customWidth="1"/>
    <col min="9997" max="9997" width="17.5703125" customWidth="1"/>
    <col min="9998" max="9998" width="22" bestFit="1" customWidth="1"/>
    <col min="10241" max="10241" width="41" customWidth="1"/>
    <col min="10242" max="10242" width="76.28515625" customWidth="1"/>
    <col min="10243" max="10243" width="44.7109375" customWidth="1"/>
    <col min="10244" max="10244" width="33" customWidth="1"/>
    <col min="10245" max="10245" width="15.140625" customWidth="1"/>
    <col min="10246" max="10251" width="13.85546875" bestFit="1" customWidth="1"/>
    <col min="10252" max="10252" width="10.28515625" bestFit="1" customWidth="1"/>
    <col min="10253" max="10253" width="17.5703125" customWidth="1"/>
    <col min="10254" max="10254" width="22" bestFit="1" customWidth="1"/>
    <col min="10497" max="10497" width="41" customWidth="1"/>
    <col min="10498" max="10498" width="76.28515625" customWidth="1"/>
    <col min="10499" max="10499" width="44.7109375" customWidth="1"/>
    <col min="10500" max="10500" width="33" customWidth="1"/>
    <col min="10501" max="10501" width="15.140625" customWidth="1"/>
    <col min="10502" max="10507" width="13.85546875" bestFit="1" customWidth="1"/>
    <col min="10508" max="10508" width="10.28515625" bestFit="1" customWidth="1"/>
    <col min="10509" max="10509" width="17.5703125" customWidth="1"/>
    <col min="10510" max="10510" width="22" bestFit="1" customWidth="1"/>
    <col min="10753" max="10753" width="41" customWidth="1"/>
    <col min="10754" max="10754" width="76.28515625" customWidth="1"/>
    <col min="10755" max="10755" width="44.7109375" customWidth="1"/>
    <col min="10756" max="10756" width="33" customWidth="1"/>
    <col min="10757" max="10757" width="15.140625" customWidth="1"/>
    <col min="10758" max="10763" width="13.85546875" bestFit="1" customWidth="1"/>
    <col min="10764" max="10764" width="10.28515625" bestFit="1" customWidth="1"/>
    <col min="10765" max="10765" width="17.5703125" customWidth="1"/>
    <col min="10766" max="10766" width="22" bestFit="1" customWidth="1"/>
    <col min="11009" max="11009" width="41" customWidth="1"/>
    <col min="11010" max="11010" width="76.28515625" customWidth="1"/>
    <col min="11011" max="11011" width="44.7109375" customWidth="1"/>
    <col min="11012" max="11012" width="33" customWidth="1"/>
    <col min="11013" max="11013" width="15.140625" customWidth="1"/>
    <col min="11014" max="11019" width="13.85546875" bestFit="1" customWidth="1"/>
    <col min="11020" max="11020" width="10.28515625" bestFit="1" customWidth="1"/>
    <col min="11021" max="11021" width="17.5703125" customWidth="1"/>
    <col min="11022" max="11022" width="22" bestFit="1" customWidth="1"/>
    <col min="11265" max="11265" width="41" customWidth="1"/>
    <col min="11266" max="11266" width="76.28515625" customWidth="1"/>
    <col min="11267" max="11267" width="44.7109375" customWidth="1"/>
    <col min="11268" max="11268" width="33" customWidth="1"/>
    <col min="11269" max="11269" width="15.140625" customWidth="1"/>
    <col min="11270" max="11275" width="13.85546875" bestFit="1" customWidth="1"/>
    <col min="11276" max="11276" width="10.28515625" bestFit="1" customWidth="1"/>
    <col min="11277" max="11277" width="17.5703125" customWidth="1"/>
    <col min="11278" max="11278" width="22" bestFit="1" customWidth="1"/>
    <col min="11521" max="11521" width="41" customWidth="1"/>
    <col min="11522" max="11522" width="76.28515625" customWidth="1"/>
    <col min="11523" max="11523" width="44.7109375" customWidth="1"/>
    <col min="11524" max="11524" width="33" customWidth="1"/>
    <col min="11525" max="11525" width="15.140625" customWidth="1"/>
    <col min="11526" max="11531" width="13.85546875" bestFit="1" customWidth="1"/>
    <col min="11532" max="11532" width="10.28515625" bestFit="1" customWidth="1"/>
    <col min="11533" max="11533" width="17.5703125" customWidth="1"/>
    <col min="11534" max="11534" width="22" bestFit="1" customWidth="1"/>
    <col min="11777" max="11777" width="41" customWidth="1"/>
    <col min="11778" max="11778" width="76.28515625" customWidth="1"/>
    <col min="11779" max="11779" width="44.7109375" customWidth="1"/>
    <col min="11780" max="11780" width="33" customWidth="1"/>
    <col min="11781" max="11781" width="15.140625" customWidth="1"/>
    <col min="11782" max="11787" width="13.85546875" bestFit="1" customWidth="1"/>
    <col min="11788" max="11788" width="10.28515625" bestFit="1" customWidth="1"/>
    <col min="11789" max="11789" width="17.5703125" customWidth="1"/>
    <col min="11790" max="11790" width="22" bestFit="1" customWidth="1"/>
    <col min="12033" max="12033" width="41" customWidth="1"/>
    <col min="12034" max="12034" width="76.28515625" customWidth="1"/>
    <col min="12035" max="12035" width="44.7109375" customWidth="1"/>
    <col min="12036" max="12036" width="33" customWidth="1"/>
    <col min="12037" max="12037" width="15.140625" customWidth="1"/>
    <col min="12038" max="12043" width="13.85546875" bestFit="1" customWidth="1"/>
    <col min="12044" max="12044" width="10.28515625" bestFit="1" customWidth="1"/>
    <col min="12045" max="12045" width="17.5703125" customWidth="1"/>
    <col min="12046" max="12046" width="22" bestFit="1" customWidth="1"/>
    <col min="12289" max="12289" width="41" customWidth="1"/>
    <col min="12290" max="12290" width="76.28515625" customWidth="1"/>
    <col min="12291" max="12291" width="44.7109375" customWidth="1"/>
    <col min="12292" max="12292" width="33" customWidth="1"/>
    <col min="12293" max="12293" width="15.140625" customWidth="1"/>
    <col min="12294" max="12299" width="13.85546875" bestFit="1" customWidth="1"/>
    <col min="12300" max="12300" width="10.28515625" bestFit="1" customWidth="1"/>
    <col min="12301" max="12301" width="17.5703125" customWidth="1"/>
    <col min="12302" max="12302" width="22" bestFit="1" customWidth="1"/>
    <col min="12545" max="12545" width="41" customWidth="1"/>
    <col min="12546" max="12546" width="76.28515625" customWidth="1"/>
    <col min="12547" max="12547" width="44.7109375" customWidth="1"/>
    <col min="12548" max="12548" width="33" customWidth="1"/>
    <col min="12549" max="12549" width="15.140625" customWidth="1"/>
    <col min="12550" max="12555" width="13.85546875" bestFit="1" customWidth="1"/>
    <col min="12556" max="12556" width="10.28515625" bestFit="1" customWidth="1"/>
    <col min="12557" max="12557" width="17.5703125" customWidth="1"/>
    <col min="12558" max="12558" width="22" bestFit="1" customWidth="1"/>
    <col min="12801" max="12801" width="41" customWidth="1"/>
    <col min="12802" max="12802" width="76.28515625" customWidth="1"/>
    <col min="12803" max="12803" width="44.7109375" customWidth="1"/>
    <col min="12804" max="12804" width="33" customWidth="1"/>
    <col min="12805" max="12805" width="15.140625" customWidth="1"/>
    <col min="12806" max="12811" width="13.85546875" bestFit="1" customWidth="1"/>
    <col min="12812" max="12812" width="10.28515625" bestFit="1" customWidth="1"/>
    <col min="12813" max="12813" width="17.5703125" customWidth="1"/>
    <col min="12814" max="12814" width="22" bestFit="1" customWidth="1"/>
    <col min="13057" max="13057" width="41" customWidth="1"/>
    <col min="13058" max="13058" width="76.28515625" customWidth="1"/>
    <col min="13059" max="13059" width="44.7109375" customWidth="1"/>
    <col min="13060" max="13060" width="33" customWidth="1"/>
    <col min="13061" max="13061" width="15.140625" customWidth="1"/>
    <col min="13062" max="13067" width="13.85546875" bestFit="1" customWidth="1"/>
    <col min="13068" max="13068" width="10.28515625" bestFit="1" customWidth="1"/>
    <col min="13069" max="13069" width="17.5703125" customWidth="1"/>
    <col min="13070" max="13070" width="22" bestFit="1" customWidth="1"/>
    <col min="13313" max="13313" width="41" customWidth="1"/>
    <col min="13314" max="13314" width="76.28515625" customWidth="1"/>
    <col min="13315" max="13315" width="44.7109375" customWidth="1"/>
    <col min="13316" max="13316" width="33" customWidth="1"/>
    <col min="13317" max="13317" width="15.140625" customWidth="1"/>
    <col min="13318" max="13323" width="13.85546875" bestFit="1" customWidth="1"/>
    <col min="13324" max="13324" width="10.28515625" bestFit="1" customWidth="1"/>
    <col min="13325" max="13325" width="17.5703125" customWidth="1"/>
    <col min="13326" max="13326" width="22" bestFit="1" customWidth="1"/>
    <col min="13569" max="13569" width="41" customWidth="1"/>
    <col min="13570" max="13570" width="76.28515625" customWidth="1"/>
    <col min="13571" max="13571" width="44.7109375" customWidth="1"/>
    <col min="13572" max="13572" width="33" customWidth="1"/>
    <col min="13573" max="13573" width="15.140625" customWidth="1"/>
    <col min="13574" max="13579" width="13.85546875" bestFit="1" customWidth="1"/>
    <col min="13580" max="13580" width="10.28515625" bestFit="1" customWidth="1"/>
    <col min="13581" max="13581" width="17.5703125" customWidth="1"/>
    <col min="13582" max="13582" width="22" bestFit="1" customWidth="1"/>
    <col min="13825" max="13825" width="41" customWidth="1"/>
    <col min="13826" max="13826" width="76.28515625" customWidth="1"/>
    <col min="13827" max="13827" width="44.7109375" customWidth="1"/>
    <col min="13828" max="13828" width="33" customWidth="1"/>
    <col min="13829" max="13829" width="15.140625" customWidth="1"/>
    <col min="13830" max="13835" width="13.85546875" bestFit="1" customWidth="1"/>
    <col min="13836" max="13836" width="10.28515625" bestFit="1" customWidth="1"/>
    <col min="13837" max="13837" width="17.5703125" customWidth="1"/>
    <col min="13838" max="13838" width="22" bestFit="1" customWidth="1"/>
    <col min="14081" max="14081" width="41" customWidth="1"/>
    <col min="14082" max="14082" width="76.28515625" customWidth="1"/>
    <col min="14083" max="14083" width="44.7109375" customWidth="1"/>
    <col min="14084" max="14084" width="33" customWidth="1"/>
    <col min="14085" max="14085" width="15.140625" customWidth="1"/>
    <col min="14086" max="14091" width="13.85546875" bestFit="1" customWidth="1"/>
    <col min="14092" max="14092" width="10.28515625" bestFit="1" customWidth="1"/>
    <col min="14093" max="14093" width="17.5703125" customWidth="1"/>
    <col min="14094" max="14094" width="22" bestFit="1" customWidth="1"/>
    <col min="14337" max="14337" width="41" customWidth="1"/>
    <col min="14338" max="14338" width="76.28515625" customWidth="1"/>
    <col min="14339" max="14339" width="44.7109375" customWidth="1"/>
    <col min="14340" max="14340" width="33" customWidth="1"/>
    <col min="14341" max="14341" width="15.140625" customWidth="1"/>
    <col min="14342" max="14347" width="13.85546875" bestFit="1" customWidth="1"/>
    <col min="14348" max="14348" width="10.28515625" bestFit="1" customWidth="1"/>
    <col min="14349" max="14349" width="17.5703125" customWidth="1"/>
    <col min="14350" max="14350" width="22" bestFit="1" customWidth="1"/>
    <col min="14593" max="14593" width="41" customWidth="1"/>
    <col min="14594" max="14594" width="76.28515625" customWidth="1"/>
    <col min="14595" max="14595" width="44.7109375" customWidth="1"/>
    <col min="14596" max="14596" width="33" customWidth="1"/>
    <col min="14597" max="14597" width="15.140625" customWidth="1"/>
    <col min="14598" max="14603" width="13.85546875" bestFit="1" customWidth="1"/>
    <col min="14604" max="14604" width="10.28515625" bestFit="1" customWidth="1"/>
    <col min="14605" max="14605" width="17.5703125" customWidth="1"/>
    <col min="14606" max="14606" width="22" bestFit="1" customWidth="1"/>
    <col min="14849" max="14849" width="41" customWidth="1"/>
    <col min="14850" max="14850" width="76.28515625" customWidth="1"/>
    <col min="14851" max="14851" width="44.7109375" customWidth="1"/>
    <col min="14852" max="14852" width="33" customWidth="1"/>
    <col min="14853" max="14853" width="15.140625" customWidth="1"/>
    <col min="14854" max="14859" width="13.85546875" bestFit="1" customWidth="1"/>
    <col min="14860" max="14860" width="10.28515625" bestFit="1" customWidth="1"/>
    <col min="14861" max="14861" width="17.5703125" customWidth="1"/>
    <col min="14862" max="14862" width="22" bestFit="1" customWidth="1"/>
    <col min="15105" max="15105" width="41" customWidth="1"/>
    <col min="15106" max="15106" width="76.28515625" customWidth="1"/>
    <col min="15107" max="15107" width="44.7109375" customWidth="1"/>
    <col min="15108" max="15108" width="33" customWidth="1"/>
    <col min="15109" max="15109" width="15.140625" customWidth="1"/>
    <col min="15110" max="15115" width="13.85546875" bestFit="1" customWidth="1"/>
    <col min="15116" max="15116" width="10.28515625" bestFit="1" customWidth="1"/>
    <col min="15117" max="15117" width="17.5703125" customWidth="1"/>
    <col min="15118" max="15118" width="22" bestFit="1" customWidth="1"/>
    <col min="15361" max="15361" width="41" customWidth="1"/>
    <col min="15362" max="15362" width="76.28515625" customWidth="1"/>
    <col min="15363" max="15363" width="44.7109375" customWidth="1"/>
    <col min="15364" max="15364" width="33" customWidth="1"/>
    <col min="15365" max="15365" width="15.140625" customWidth="1"/>
    <col min="15366" max="15371" width="13.85546875" bestFit="1" customWidth="1"/>
    <col min="15372" max="15372" width="10.28515625" bestFit="1" customWidth="1"/>
    <col min="15373" max="15373" width="17.5703125" customWidth="1"/>
    <col min="15374" max="15374" width="22" bestFit="1" customWidth="1"/>
    <col min="15617" max="15617" width="41" customWidth="1"/>
    <col min="15618" max="15618" width="76.28515625" customWidth="1"/>
    <col min="15619" max="15619" width="44.7109375" customWidth="1"/>
    <col min="15620" max="15620" width="33" customWidth="1"/>
    <col min="15621" max="15621" width="15.140625" customWidth="1"/>
    <col min="15622" max="15627" width="13.85546875" bestFit="1" customWidth="1"/>
    <col min="15628" max="15628" width="10.28515625" bestFit="1" customWidth="1"/>
    <col min="15629" max="15629" width="17.5703125" customWidth="1"/>
    <col min="15630" max="15630" width="22" bestFit="1" customWidth="1"/>
    <col min="15873" max="15873" width="41" customWidth="1"/>
    <col min="15874" max="15874" width="76.28515625" customWidth="1"/>
    <col min="15875" max="15875" width="44.7109375" customWidth="1"/>
    <col min="15876" max="15876" width="33" customWidth="1"/>
    <col min="15877" max="15877" width="15.140625" customWidth="1"/>
    <col min="15878" max="15883" width="13.85546875" bestFit="1" customWidth="1"/>
    <col min="15884" max="15884" width="10.28515625" bestFit="1" customWidth="1"/>
    <col min="15885" max="15885" width="17.5703125" customWidth="1"/>
    <col min="15886" max="15886" width="22" bestFit="1" customWidth="1"/>
    <col min="16129" max="16129" width="41" customWidth="1"/>
    <col min="16130" max="16130" width="76.28515625" customWidth="1"/>
    <col min="16131" max="16131" width="44.7109375" customWidth="1"/>
    <col min="16132" max="16132" width="33" customWidth="1"/>
    <col min="16133" max="16133" width="15.140625" customWidth="1"/>
    <col min="16134" max="16139" width="13.85546875" bestFit="1" customWidth="1"/>
    <col min="16140" max="16140" width="10.28515625" bestFit="1" customWidth="1"/>
    <col min="16141" max="16141" width="17.5703125" customWidth="1"/>
    <col min="16142" max="16142" width="22" bestFit="1" customWidth="1"/>
  </cols>
  <sheetData>
    <row r="4" spans="1:3" ht="18.75" customHeight="1"/>
    <row r="5" spans="1:3" ht="23.25">
      <c r="A5" s="283" t="s">
        <v>512</v>
      </c>
    </row>
    <row r="6" spans="1:3" ht="102" customHeight="1">
      <c r="B6" s="2" t="s">
        <v>434</v>
      </c>
      <c r="C6" s="2" t="s">
        <v>2</v>
      </c>
    </row>
    <row r="7" spans="1:3">
      <c r="B7" s="241">
        <v>1989</v>
      </c>
      <c r="C7" s="4">
        <v>100</v>
      </c>
    </row>
    <row r="8" spans="1:3">
      <c r="B8" s="241">
        <v>1990</v>
      </c>
      <c r="C8" s="4">
        <v>102</v>
      </c>
    </row>
    <row r="9" spans="1:3">
      <c r="B9" s="241">
        <v>1991</v>
      </c>
      <c r="C9" s="4">
        <v>99</v>
      </c>
    </row>
    <row r="10" spans="1:3">
      <c r="B10" s="241">
        <v>1992</v>
      </c>
      <c r="C10" s="4">
        <v>100</v>
      </c>
    </row>
    <row r="11" spans="1:3">
      <c r="B11" s="241">
        <v>1993</v>
      </c>
      <c r="C11" s="4">
        <v>102</v>
      </c>
    </row>
    <row r="12" spans="1:3">
      <c r="B12" s="241">
        <v>1994</v>
      </c>
      <c r="C12" s="4">
        <v>103</v>
      </c>
    </row>
    <row r="13" spans="1:3">
      <c r="B13" s="241">
        <v>1995</v>
      </c>
      <c r="C13" s="4">
        <v>104</v>
      </c>
    </row>
    <row r="14" spans="1:3">
      <c r="B14" s="241">
        <v>1996</v>
      </c>
      <c r="C14" s="4">
        <v>107</v>
      </c>
    </row>
    <row r="15" spans="1:3">
      <c r="B15" s="241">
        <v>1997</v>
      </c>
      <c r="C15" s="4">
        <v>105</v>
      </c>
    </row>
    <row r="16" spans="1:3">
      <c r="B16" s="241">
        <v>1998</v>
      </c>
      <c r="C16" s="4">
        <v>103</v>
      </c>
    </row>
    <row r="17" spans="2:3">
      <c r="B17" s="241">
        <v>1999</v>
      </c>
      <c r="C17" s="4">
        <v>100</v>
      </c>
    </row>
    <row r="18" spans="2:3">
      <c r="B18" s="241">
        <v>2000</v>
      </c>
      <c r="C18" s="4">
        <v>96</v>
      </c>
    </row>
    <row r="19" spans="2:3">
      <c r="B19" s="241">
        <v>2001</v>
      </c>
      <c r="C19" s="4">
        <v>92</v>
      </c>
    </row>
    <row r="20" spans="2:3">
      <c r="B20" s="241">
        <v>2002</v>
      </c>
      <c r="C20" s="4">
        <v>99</v>
      </c>
    </row>
    <row r="21" spans="2:3">
      <c r="B21" s="241">
        <v>2003</v>
      </c>
      <c r="C21" s="4">
        <v>102</v>
      </c>
    </row>
    <row r="22" spans="2:3">
      <c r="B22" s="241">
        <v>2004</v>
      </c>
      <c r="C22" s="4">
        <v>101</v>
      </c>
    </row>
    <row r="23" spans="2:3">
      <c r="B23" s="241">
        <v>2005</v>
      </c>
      <c r="C23" s="4">
        <v>102</v>
      </c>
    </row>
    <row r="24" spans="2:3">
      <c r="B24" s="241">
        <v>2006</v>
      </c>
      <c r="C24" s="4">
        <v>104</v>
      </c>
    </row>
    <row r="25" spans="2:3">
      <c r="B25" s="241">
        <v>2007</v>
      </c>
      <c r="C25" s="4">
        <v>106</v>
      </c>
    </row>
    <row r="26" spans="2:3">
      <c r="B26" s="241">
        <v>2008</v>
      </c>
      <c r="C26" s="4">
        <v>108</v>
      </c>
    </row>
    <row r="27" spans="2:3">
      <c r="B27" s="241">
        <v>2009</v>
      </c>
      <c r="C27" s="4">
        <v>117</v>
      </c>
    </row>
    <row r="28" spans="2:3">
      <c r="B28" s="241">
        <v>2010</v>
      </c>
      <c r="C28" s="4">
        <v>119</v>
      </c>
    </row>
    <row r="29" spans="2:3">
      <c r="B29" s="241">
        <v>2011</v>
      </c>
      <c r="C29" s="4">
        <v>127</v>
      </c>
    </row>
    <row r="30" spans="2:3">
      <c r="B30" s="241">
        <v>2012</v>
      </c>
      <c r="C30" s="4">
        <v>123</v>
      </c>
    </row>
    <row r="31" spans="2:3">
      <c r="B31" s="241">
        <v>2013</v>
      </c>
      <c r="C31" s="4">
        <v>132</v>
      </c>
    </row>
    <row r="32" spans="2:3">
      <c r="B32" s="242">
        <v>2014</v>
      </c>
      <c r="C32" s="5">
        <v>136</v>
      </c>
    </row>
    <row r="33" spans="1:16">
      <c r="B33" s="241">
        <v>2015</v>
      </c>
      <c r="C33" s="5">
        <v>139</v>
      </c>
    </row>
    <row r="34" spans="1:16" s="206" customFormat="1">
      <c r="B34" s="241">
        <v>2016</v>
      </c>
      <c r="C34" s="5">
        <v>144</v>
      </c>
    </row>
    <row r="35" spans="1:16" s="206" customFormat="1">
      <c r="B35" s="241">
        <v>2017</v>
      </c>
      <c r="C35" s="5">
        <v>155</v>
      </c>
    </row>
    <row r="36" spans="1:16" s="348" customFormat="1">
      <c r="B36" s="241">
        <v>2018</v>
      </c>
      <c r="C36" s="5">
        <v>149</v>
      </c>
    </row>
    <row r="37" spans="1:16">
      <c r="B37" s="205" t="s">
        <v>575</v>
      </c>
      <c r="C37" s="406">
        <v>75759000</v>
      </c>
    </row>
    <row r="38" spans="1:16">
      <c r="B38" t="s">
        <v>513</v>
      </c>
    </row>
    <row r="40" spans="1:16" s="8" customFormat="1" ht="6" customHeight="1"/>
    <row r="42" spans="1:16" ht="23.25">
      <c r="A42" s="283" t="s">
        <v>3</v>
      </c>
      <c r="B42" s="9"/>
      <c r="C42" s="10"/>
      <c r="D42" s="10"/>
      <c r="E42" s="10"/>
      <c r="F42" s="10"/>
      <c r="G42" s="10"/>
      <c r="H42" s="10"/>
      <c r="I42" s="10"/>
      <c r="J42" s="10"/>
      <c r="K42" s="10"/>
      <c r="L42" s="10"/>
    </row>
    <row r="43" spans="1:16" s="11" customFormat="1" ht="65.25" customHeight="1">
      <c r="B43" s="213" t="s">
        <v>4</v>
      </c>
      <c r="C43" s="12" t="s">
        <v>5</v>
      </c>
      <c r="D43" s="12" t="s">
        <v>6</v>
      </c>
      <c r="E43" s="12" t="s">
        <v>7</v>
      </c>
      <c r="F43" s="12" t="s">
        <v>8</v>
      </c>
      <c r="G43" s="12" t="s">
        <v>9</v>
      </c>
      <c r="H43" s="12" t="s">
        <v>10</v>
      </c>
      <c r="I43" s="12" t="s">
        <v>11</v>
      </c>
      <c r="J43" s="12" t="s">
        <v>12</v>
      </c>
      <c r="K43" s="12" t="s">
        <v>13</v>
      </c>
      <c r="L43" s="12" t="s">
        <v>14</v>
      </c>
      <c r="M43" s="12" t="s">
        <v>85</v>
      </c>
      <c r="N43" s="207" t="s">
        <v>458</v>
      </c>
      <c r="O43" s="207" t="s">
        <v>475</v>
      </c>
      <c r="P43" s="352" t="s">
        <v>524</v>
      </c>
    </row>
    <row r="44" spans="1:16" s="11" customFormat="1">
      <c r="B44" s="4" t="s">
        <v>15</v>
      </c>
      <c r="C44" s="284">
        <v>0.69900000000000007</v>
      </c>
      <c r="D44" s="284">
        <v>0.69299999999999995</v>
      </c>
      <c r="E44" s="284">
        <v>0.71099999999999997</v>
      </c>
      <c r="F44" s="284">
        <v>0.68500000000000005</v>
      </c>
      <c r="G44" s="284">
        <v>0.70400000000000007</v>
      </c>
      <c r="H44" s="284">
        <v>0.70700000000000007</v>
      </c>
      <c r="I44" s="284">
        <v>0.74299999999999999</v>
      </c>
      <c r="J44" s="13">
        <v>0.72699999999999998</v>
      </c>
      <c r="K44" s="13">
        <v>0.72499999999999998</v>
      </c>
      <c r="L44" s="13">
        <v>0.72599999999999998</v>
      </c>
      <c r="M44" s="13">
        <v>0.73199999999999998</v>
      </c>
      <c r="N44" s="285">
        <v>0.74199323761948599</v>
      </c>
      <c r="O44" s="285">
        <v>0.72799999999999998</v>
      </c>
      <c r="P44" s="285">
        <v>0.72399999999999998</v>
      </c>
    </row>
    <row r="45" spans="1:16" s="11" customFormat="1">
      <c r="B45" s="4" t="s">
        <v>16</v>
      </c>
      <c r="C45" s="284">
        <v>0.57100000000000006</v>
      </c>
      <c r="D45" s="284">
        <v>0.57299999999999995</v>
      </c>
      <c r="E45" s="284">
        <v>0.59399999999999997</v>
      </c>
      <c r="F45" s="284">
        <v>0.56700000000000006</v>
      </c>
      <c r="G45" s="284">
        <v>0.57299999999999995</v>
      </c>
      <c r="H45" s="284">
        <v>0.58499999999999996</v>
      </c>
      <c r="I45" s="284">
        <v>0.63200000000000001</v>
      </c>
      <c r="J45" s="284">
        <v>0.623</v>
      </c>
      <c r="K45" s="284">
        <v>0.59399999999999997</v>
      </c>
      <c r="L45" s="13">
        <v>0.63400000000000001</v>
      </c>
      <c r="M45" s="13">
        <v>0.61</v>
      </c>
      <c r="N45" s="13">
        <v>0.61699999999999999</v>
      </c>
      <c r="O45" s="13">
        <v>0.61</v>
      </c>
      <c r="P45" s="407">
        <v>0.61099999999999999</v>
      </c>
    </row>
    <row r="46" spans="1:16" s="11" customFormat="1">
      <c r="B46" s="4" t="s">
        <v>17</v>
      </c>
      <c r="C46" s="284">
        <v>0.50700000000000001</v>
      </c>
      <c r="D46" s="284">
        <v>0.48299999999999998</v>
      </c>
      <c r="E46" s="284">
        <v>0.54100000000000004</v>
      </c>
      <c r="F46" s="284">
        <v>0.502</v>
      </c>
      <c r="G46" s="284">
        <v>0.505</v>
      </c>
      <c r="H46" s="284">
        <v>0.54299999999999993</v>
      </c>
      <c r="I46" s="284">
        <v>0.61399999999999999</v>
      </c>
      <c r="J46" s="284">
        <v>0.57200000000000006</v>
      </c>
      <c r="K46" s="284">
        <v>0.59799999999999998</v>
      </c>
      <c r="L46" s="13">
        <v>0.56299999999999994</v>
      </c>
      <c r="M46" s="13">
        <v>0.57299999999999995</v>
      </c>
      <c r="N46" s="13">
        <v>0.58099999999999996</v>
      </c>
      <c r="O46" s="13">
        <v>0.54200000000000004</v>
      </c>
      <c r="P46" s="407">
        <v>0.55200000000000005</v>
      </c>
    </row>
    <row r="47" spans="1:16" s="11" customFormat="1">
      <c r="B47" s="4" t="s">
        <v>18</v>
      </c>
      <c r="C47" s="284">
        <v>0.63900000000000001</v>
      </c>
      <c r="D47" s="284">
        <v>0.64400000000000002</v>
      </c>
      <c r="E47" s="284">
        <v>0.65400000000000003</v>
      </c>
      <c r="F47" s="284">
        <v>0.61899999999999999</v>
      </c>
      <c r="G47" s="284">
        <v>0.622</v>
      </c>
      <c r="H47" s="284">
        <v>0.65599999999999992</v>
      </c>
      <c r="I47" s="284">
        <v>0.67</v>
      </c>
      <c r="J47" s="284">
        <v>0.69400000000000006</v>
      </c>
      <c r="K47" s="284">
        <v>0.67</v>
      </c>
      <c r="L47" s="13">
        <v>0.67700000000000005</v>
      </c>
      <c r="M47" s="13">
        <v>0.68</v>
      </c>
      <c r="N47" s="13">
        <v>0.7</v>
      </c>
      <c r="O47" s="13">
        <v>0.68500000000000005</v>
      </c>
      <c r="P47" s="407">
        <v>0.71599999999999997</v>
      </c>
    </row>
    <row r="48" spans="1:16" s="11" customFormat="1" ht="52.5" customHeight="1">
      <c r="B48" s="213" t="s">
        <v>19</v>
      </c>
      <c r="C48" s="12" t="s">
        <v>5</v>
      </c>
      <c r="D48" s="12" t="s">
        <v>6</v>
      </c>
      <c r="E48" s="12" t="s">
        <v>7</v>
      </c>
      <c r="F48" s="12" t="s">
        <v>8</v>
      </c>
      <c r="G48" s="12" t="s">
        <v>9</v>
      </c>
      <c r="H48" s="12" t="s">
        <v>10</v>
      </c>
      <c r="I48" s="12" t="s">
        <v>11</v>
      </c>
      <c r="J48" s="12" t="s">
        <v>12</v>
      </c>
      <c r="K48" s="12" t="s">
        <v>13</v>
      </c>
      <c r="L48" s="12" t="s">
        <v>14</v>
      </c>
      <c r="M48" s="12" t="s">
        <v>85</v>
      </c>
      <c r="N48" s="207" t="s">
        <v>458</v>
      </c>
      <c r="O48" s="207" t="s">
        <v>475</v>
      </c>
      <c r="P48" s="352" t="s">
        <v>524</v>
      </c>
    </row>
    <row r="49" spans="1:16" s="11" customFormat="1">
      <c r="B49" s="5" t="s">
        <v>20</v>
      </c>
      <c r="C49" s="284"/>
      <c r="D49" s="284">
        <v>0.72</v>
      </c>
      <c r="E49" s="284">
        <v>0.73199999999999998</v>
      </c>
      <c r="F49" s="284">
        <v>0.65099999999999991</v>
      </c>
      <c r="G49" s="284">
        <v>0.71</v>
      </c>
      <c r="H49" s="284">
        <v>0.69299999999999995</v>
      </c>
      <c r="I49" s="284">
        <v>0.72799999999999998</v>
      </c>
      <c r="J49" s="284">
        <v>0.71900000000000008</v>
      </c>
      <c r="K49" s="284">
        <v>0.66900000000000004</v>
      </c>
      <c r="L49" s="284">
        <v>0.69200000000000006</v>
      </c>
      <c r="M49" s="284">
        <v>0.69499999999999995</v>
      </c>
      <c r="N49" s="284">
        <v>0.70399999999999996</v>
      </c>
      <c r="O49" s="284">
        <v>0.68200000000000005</v>
      </c>
      <c r="P49" s="408">
        <v>0.67200000000000004</v>
      </c>
    </row>
    <row r="50" spans="1:16" s="11" customFormat="1">
      <c r="B50" s="14" t="s">
        <v>21</v>
      </c>
      <c r="C50" s="284"/>
      <c r="D50" s="284"/>
      <c r="E50" s="284"/>
      <c r="F50" s="284">
        <v>0.69099999999999995</v>
      </c>
      <c r="G50" s="284">
        <v>0.75599999999999989</v>
      </c>
      <c r="H50" s="284">
        <v>0.71599999999999997</v>
      </c>
      <c r="I50" s="284">
        <v>0.72299999999999998</v>
      </c>
      <c r="J50" s="284">
        <v>0.72499999999999998</v>
      </c>
      <c r="K50" s="284">
        <v>0.68500000000000005</v>
      </c>
      <c r="L50" s="284">
        <v>0.68900000000000006</v>
      </c>
      <c r="M50" s="284">
        <v>0.70099999999999996</v>
      </c>
      <c r="N50" s="284">
        <v>0.68200000000000005</v>
      </c>
      <c r="O50" s="284">
        <v>0.67600000000000005</v>
      </c>
      <c r="P50" s="408">
        <v>0.69199999999999995</v>
      </c>
    </row>
    <row r="51" spans="1:16">
      <c r="B51" s="14" t="s">
        <v>22</v>
      </c>
      <c r="C51" s="284"/>
      <c r="D51" s="284"/>
      <c r="E51" s="284"/>
      <c r="F51" s="284">
        <v>0.71400000000000008</v>
      </c>
      <c r="G51" s="284">
        <v>0.79400000000000004</v>
      </c>
      <c r="H51" s="284">
        <v>0.72599999999999998</v>
      </c>
      <c r="I51" s="284">
        <v>0.71900000000000008</v>
      </c>
      <c r="J51" s="284">
        <v>0.72900000000000009</v>
      </c>
      <c r="K51" s="284">
        <v>0.69799999999999995</v>
      </c>
      <c r="L51" s="284">
        <v>0.68700000000000006</v>
      </c>
      <c r="M51" s="284">
        <v>0.70599999999999996</v>
      </c>
      <c r="N51" s="284">
        <v>0.66600000000000004</v>
      </c>
      <c r="O51" s="284">
        <v>0.67100000000000004</v>
      </c>
      <c r="P51" s="408">
        <v>0.70499999999999996</v>
      </c>
    </row>
    <row r="52" spans="1:16">
      <c r="B52" s="11" t="s">
        <v>511</v>
      </c>
    </row>
    <row r="53" spans="1:16">
      <c r="C53" s="15"/>
      <c r="D53" s="15"/>
      <c r="E53" s="15"/>
      <c r="F53" s="15"/>
      <c r="G53" s="15"/>
      <c r="H53" s="15"/>
      <c r="I53" s="15"/>
      <c r="J53" s="15"/>
    </row>
    <row r="54" spans="1:16">
      <c r="C54" s="15"/>
      <c r="D54" s="15"/>
      <c r="E54" s="15"/>
      <c r="F54" s="15"/>
      <c r="G54" s="15"/>
      <c r="H54" s="15"/>
      <c r="I54" s="15"/>
      <c r="J54" s="15"/>
    </row>
    <row r="55" spans="1:16">
      <c r="C55" s="15"/>
      <c r="D55" s="15"/>
      <c r="E55" s="15"/>
      <c r="F55" s="15"/>
      <c r="G55" s="15"/>
      <c r="H55" s="15"/>
      <c r="I55" s="15"/>
      <c r="J55" s="15"/>
    </row>
    <row r="56" spans="1:16">
      <c r="C56" s="15"/>
      <c r="D56" s="15"/>
      <c r="E56" s="15"/>
      <c r="F56" s="15"/>
      <c r="G56" s="15"/>
      <c r="H56" s="15"/>
      <c r="I56" s="15"/>
      <c r="J56" s="15"/>
    </row>
    <row r="57" spans="1:16" s="16" customFormat="1" ht="8.25" customHeight="1">
      <c r="C57" s="17"/>
      <c r="D57" s="17"/>
      <c r="E57" s="17"/>
      <c r="F57" s="17"/>
      <c r="G57" s="17"/>
      <c r="H57" s="17"/>
      <c r="I57" s="17"/>
      <c r="J57" s="17"/>
    </row>
    <row r="58" spans="1:16" ht="23.25">
      <c r="A58" s="283" t="s">
        <v>435</v>
      </c>
      <c r="C58" s="15"/>
      <c r="D58" s="15"/>
      <c r="E58" s="15"/>
      <c r="F58" s="15"/>
      <c r="G58" s="15"/>
      <c r="H58" s="15"/>
      <c r="I58" s="15"/>
      <c r="J58" s="15"/>
    </row>
    <row r="59" spans="1:16" ht="45.75" customHeight="1">
      <c r="B59" s="18" t="s">
        <v>24</v>
      </c>
      <c r="C59" s="19" t="s">
        <v>25</v>
      </c>
      <c r="D59" s="19" t="s">
        <v>26</v>
      </c>
      <c r="E59" s="19" t="s">
        <v>436</v>
      </c>
      <c r="F59" s="15"/>
      <c r="G59" s="15"/>
      <c r="H59" s="15"/>
      <c r="I59" s="15"/>
      <c r="J59" s="15"/>
    </row>
    <row r="60" spans="1:16">
      <c r="B60" s="243">
        <v>1994</v>
      </c>
      <c r="C60" s="20">
        <v>701</v>
      </c>
      <c r="D60" s="20">
        <v>150000</v>
      </c>
      <c r="E60" s="20">
        <v>213.98002853067047</v>
      </c>
      <c r="F60" s="15"/>
      <c r="G60" s="15"/>
      <c r="H60" s="15"/>
      <c r="I60" s="15"/>
      <c r="J60" s="15"/>
    </row>
    <row r="61" spans="1:16">
      <c r="B61" s="243">
        <v>1995</v>
      </c>
      <c r="C61" s="20">
        <v>1200</v>
      </c>
      <c r="D61" s="20">
        <v>375000</v>
      </c>
      <c r="E61" s="20">
        <v>312.5</v>
      </c>
      <c r="F61" s="15"/>
      <c r="G61" s="15"/>
      <c r="H61" s="15"/>
      <c r="I61" s="15"/>
      <c r="J61" s="15"/>
    </row>
    <row r="62" spans="1:16">
      <c r="B62" s="243">
        <v>1996</v>
      </c>
      <c r="C62" s="20">
        <v>1406</v>
      </c>
      <c r="D62" s="20">
        <v>512000</v>
      </c>
      <c r="E62" s="20">
        <v>364.15362731152203</v>
      </c>
    </row>
    <row r="63" spans="1:16">
      <c r="B63" s="243">
        <v>1997</v>
      </c>
      <c r="C63" s="20">
        <v>1596</v>
      </c>
      <c r="D63" s="20">
        <v>457000</v>
      </c>
      <c r="E63" s="20">
        <v>286.3408521303258</v>
      </c>
    </row>
    <row r="64" spans="1:16">
      <c r="B64" s="243">
        <v>1998</v>
      </c>
      <c r="C64" s="20">
        <v>1693</v>
      </c>
      <c r="D64" s="20">
        <v>600000</v>
      </c>
      <c r="E64" s="20">
        <v>354.40047253396335</v>
      </c>
    </row>
    <row r="65" spans="2:5">
      <c r="B65" s="243">
        <v>1999</v>
      </c>
      <c r="C65" s="20">
        <v>1946</v>
      </c>
      <c r="D65" s="20">
        <v>712000</v>
      </c>
      <c r="E65" s="20">
        <v>365.87872559095581</v>
      </c>
    </row>
    <row r="66" spans="2:5">
      <c r="B66" s="243">
        <v>2000</v>
      </c>
      <c r="C66" s="20">
        <v>2478</v>
      </c>
      <c r="D66" s="20">
        <v>800000</v>
      </c>
      <c r="E66" s="20">
        <v>322.84100080710249</v>
      </c>
    </row>
    <row r="67" spans="2:5">
      <c r="B67" s="243">
        <v>2001</v>
      </c>
      <c r="C67" s="20">
        <v>2133</v>
      </c>
      <c r="D67" s="20">
        <v>650000</v>
      </c>
      <c r="E67" s="20">
        <v>304.73511486169713</v>
      </c>
    </row>
    <row r="68" spans="2:5">
      <c r="B68" s="243">
        <v>2002</v>
      </c>
      <c r="C68" s="20">
        <v>2177</v>
      </c>
      <c r="D68" s="20">
        <v>650000</v>
      </c>
      <c r="E68" s="20">
        <v>298.57602204869085</v>
      </c>
    </row>
    <row r="69" spans="2:5">
      <c r="B69" s="243">
        <v>2003</v>
      </c>
      <c r="C69" s="20">
        <v>2512</v>
      </c>
      <c r="D69" s="20">
        <v>800000</v>
      </c>
      <c r="E69" s="20">
        <v>318.47133757961785</v>
      </c>
    </row>
    <row r="70" spans="2:5">
      <c r="B70" s="243">
        <v>2004</v>
      </c>
      <c r="C70" s="20">
        <v>2800</v>
      </c>
      <c r="D70" s="20">
        <v>800000</v>
      </c>
      <c r="E70" s="20">
        <v>285.71428571428572</v>
      </c>
    </row>
    <row r="71" spans="2:5">
      <c r="B71" s="243">
        <v>2005</v>
      </c>
      <c r="C71" s="20">
        <v>2985</v>
      </c>
      <c r="D71" s="20">
        <v>850000</v>
      </c>
      <c r="E71" s="20">
        <v>284.75711892797318</v>
      </c>
    </row>
    <row r="72" spans="2:5">
      <c r="B72" s="243">
        <v>2006</v>
      </c>
      <c r="C72" s="20">
        <v>3512</v>
      </c>
      <c r="D72" s="20">
        <v>1000000</v>
      </c>
      <c r="E72" s="20">
        <v>284.7380410022779</v>
      </c>
    </row>
    <row r="73" spans="2:5">
      <c r="B73" s="243">
        <v>2007</v>
      </c>
      <c r="C73" s="20">
        <v>3526</v>
      </c>
      <c r="D73" s="20">
        <v>900000</v>
      </c>
      <c r="E73" s="20">
        <v>255.24673851389676</v>
      </c>
    </row>
    <row r="74" spans="2:5">
      <c r="B74" s="243">
        <v>2008</v>
      </c>
      <c r="C74" s="20">
        <v>3717</v>
      </c>
      <c r="D74" s="20">
        <v>950000</v>
      </c>
      <c r="E74" s="20">
        <v>255.58245897228949</v>
      </c>
    </row>
    <row r="75" spans="2:5">
      <c r="B75" s="243">
        <v>2009</v>
      </c>
      <c r="C75" s="20">
        <v>4100</v>
      </c>
      <c r="D75" s="20">
        <v>1062000</v>
      </c>
      <c r="E75" s="20">
        <v>259.02439024390242</v>
      </c>
    </row>
    <row r="76" spans="2:5">
      <c r="B76" s="243">
        <v>2010</v>
      </c>
      <c r="C76" s="20">
        <v>4463</v>
      </c>
      <c r="D76" s="20">
        <v>1172000</v>
      </c>
      <c r="E76" s="20">
        <v>262.60362984539546</v>
      </c>
    </row>
    <row r="77" spans="2:5">
      <c r="B77" s="243">
        <v>2011</v>
      </c>
      <c r="C77" s="20">
        <v>4421</v>
      </c>
      <c r="D77" s="20">
        <v>1700000</v>
      </c>
      <c r="E77" s="20">
        <v>384.52838724270526</v>
      </c>
    </row>
    <row r="78" spans="2:5">
      <c r="B78" s="243">
        <v>2012</v>
      </c>
      <c r="C78" s="20">
        <v>4648</v>
      </c>
      <c r="D78" s="20">
        <v>2000000</v>
      </c>
      <c r="E78" s="20">
        <v>430.29259896729775</v>
      </c>
    </row>
    <row r="79" spans="2:5">
      <c r="B79" s="243">
        <v>2013</v>
      </c>
      <c r="C79" s="20">
        <v>4540</v>
      </c>
      <c r="D79" s="20">
        <v>2100000</v>
      </c>
      <c r="E79" s="20">
        <v>462.55506607929516</v>
      </c>
    </row>
    <row r="80" spans="2:5">
      <c r="B80" s="243">
        <v>2014</v>
      </c>
      <c r="C80" s="20">
        <v>4685</v>
      </c>
      <c r="D80" s="20">
        <v>3000000</v>
      </c>
      <c r="E80" s="20">
        <v>640.3415154749199</v>
      </c>
    </row>
    <row r="81" spans="1:14">
      <c r="B81" s="243">
        <v>2015</v>
      </c>
      <c r="C81" s="20">
        <v>4855</v>
      </c>
      <c r="D81" s="20">
        <v>3400000</v>
      </c>
      <c r="E81" s="191">
        <v>700.30895983522146</v>
      </c>
    </row>
    <row r="82" spans="1:14">
      <c r="B82" s="243">
        <v>2016</v>
      </c>
      <c r="C82" s="20">
        <v>5293</v>
      </c>
      <c r="D82" s="20">
        <v>3000000</v>
      </c>
      <c r="E82" s="191">
        <v>567</v>
      </c>
    </row>
    <row r="83" spans="1:14" s="206" customFormat="1">
      <c r="B83" s="243">
        <v>2017</v>
      </c>
      <c r="C83" s="20">
        <v>5588</v>
      </c>
      <c r="D83" s="20">
        <v>2520000</v>
      </c>
      <c r="E83" s="191">
        <f>D83/C83</f>
        <v>450.96635647816748</v>
      </c>
    </row>
    <row r="84" spans="1:14" s="348" customFormat="1">
      <c r="B84" s="243">
        <v>2018</v>
      </c>
      <c r="C84" s="20">
        <v>5517</v>
      </c>
      <c r="D84" s="20">
        <v>3100000</v>
      </c>
      <c r="E84" s="191">
        <f>D84/C84</f>
        <v>561.89958310676093</v>
      </c>
    </row>
    <row r="85" spans="1:14">
      <c r="B85" s="21" t="s">
        <v>27</v>
      </c>
      <c r="C85" s="22"/>
      <c r="D85" s="22"/>
      <c r="E85" s="22"/>
    </row>
    <row r="87" spans="1:14" s="16" customFormat="1" ht="8.25" customHeight="1">
      <c r="C87" s="17"/>
      <c r="D87" s="17"/>
      <c r="E87" s="17"/>
      <c r="F87" s="17"/>
      <c r="G87" s="17"/>
      <c r="H87" s="17"/>
      <c r="I87" s="17"/>
      <c r="J87" s="17"/>
    </row>
    <row r="88" spans="1:14" ht="23.25">
      <c r="A88" s="283" t="s">
        <v>28</v>
      </c>
    </row>
    <row r="89" spans="1:14">
      <c r="B89" s="12" t="s">
        <v>29</v>
      </c>
      <c r="C89" s="12" t="s">
        <v>7</v>
      </c>
      <c r="D89" s="12" t="s">
        <v>8</v>
      </c>
      <c r="E89" s="12" t="s">
        <v>9</v>
      </c>
      <c r="F89" s="12" t="s">
        <v>10</v>
      </c>
      <c r="G89" s="12" t="s">
        <v>11</v>
      </c>
      <c r="H89" s="12" t="s">
        <v>12</v>
      </c>
      <c r="I89" s="12" t="s">
        <v>13</v>
      </c>
      <c r="J89" s="12" t="s">
        <v>14</v>
      </c>
      <c r="K89" s="12" t="s">
        <v>85</v>
      </c>
      <c r="L89" s="207" t="s">
        <v>458</v>
      </c>
      <c r="M89" s="207" t="s">
        <v>475</v>
      </c>
      <c r="N89" s="352" t="s">
        <v>524</v>
      </c>
    </row>
    <row r="90" spans="1:14" ht="30">
      <c r="B90" s="174" t="s">
        <v>30</v>
      </c>
      <c r="C90" s="24">
        <v>665000</v>
      </c>
      <c r="D90" s="24">
        <v>687000</v>
      </c>
      <c r="E90" s="24">
        <v>719000</v>
      </c>
      <c r="F90" s="24">
        <v>758000</v>
      </c>
      <c r="G90" s="24">
        <v>810000</v>
      </c>
      <c r="H90" s="24">
        <v>831000</v>
      </c>
      <c r="I90" s="24">
        <v>886000</v>
      </c>
      <c r="J90" s="24">
        <v>892000</v>
      </c>
      <c r="K90" s="67">
        <v>981000</v>
      </c>
      <c r="L90" s="67">
        <v>1087000</v>
      </c>
      <c r="M90" s="67">
        <v>1138000</v>
      </c>
      <c r="N90" s="212">
        <v>1139000</v>
      </c>
    </row>
    <row r="91" spans="1:14" ht="30">
      <c r="B91" s="174" t="s">
        <v>31</v>
      </c>
      <c r="C91" s="24">
        <v>937000</v>
      </c>
      <c r="D91" s="24">
        <v>973000</v>
      </c>
      <c r="E91" s="24">
        <v>988000</v>
      </c>
      <c r="F91" s="24">
        <v>1026000</v>
      </c>
      <c r="G91" s="24">
        <v>1056000</v>
      </c>
      <c r="H91" s="24">
        <v>1160000</v>
      </c>
      <c r="I91" s="24">
        <v>1320000</v>
      </c>
      <c r="J91" s="24">
        <v>1340000</v>
      </c>
      <c r="K91" s="68">
        <v>1510000</v>
      </c>
      <c r="L91" s="214">
        <v>1649000</v>
      </c>
      <c r="M91" s="214">
        <v>1725000</v>
      </c>
      <c r="N91" s="214">
        <v>1383000</v>
      </c>
    </row>
    <row r="92" spans="1:14" ht="30">
      <c r="B92" s="174" t="s">
        <v>437</v>
      </c>
      <c r="C92" s="24">
        <v>3553000</v>
      </c>
      <c r="D92" s="24">
        <v>3599000</v>
      </c>
      <c r="E92" s="24">
        <v>3708000</v>
      </c>
      <c r="F92" s="24">
        <v>3719000</v>
      </c>
      <c r="G92" s="24">
        <v>3840197</v>
      </c>
      <c r="H92" s="24">
        <v>3839000</v>
      </c>
      <c r="I92" s="24">
        <v>3854000</v>
      </c>
      <c r="J92" s="24">
        <v>4202189</v>
      </c>
      <c r="K92" s="68">
        <v>4305388</v>
      </c>
      <c r="L92" s="214">
        <v>4828187</v>
      </c>
      <c r="M92" s="215" t="s">
        <v>500</v>
      </c>
      <c r="N92" s="215">
        <v>5598000</v>
      </c>
    </row>
    <row r="93" spans="1:14">
      <c r="B93" s="174" t="s">
        <v>33</v>
      </c>
      <c r="C93" s="24">
        <v>24495</v>
      </c>
      <c r="D93" s="24">
        <v>26937</v>
      </c>
      <c r="E93" s="24">
        <v>31096</v>
      </c>
      <c r="F93" s="24">
        <v>32306</v>
      </c>
      <c r="G93" s="24">
        <v>34069</v>
      </c>
      <c r="H93" s="24">
        <v>35562</v>
      </c>
      <c r="I93" s="24">
        <v>36786</v>
      </c>
      <c r="J93" s="24">
        <v>40456</v>
      </c>
      <c r="K93" s="68">
        <v>45080</v>
      </c>
      <c r="L93" s="214">
        <v>47772</v>
      </c>
      <c r="M93" s="214">
        <v>52087</v>
      </c>
      <c r="N93" s="214">
        <v>53515</v>
      </c>
    </row>
    <row r="94" spans="1:14">
      <c r="B94" s="12" t="s">
        <v>34</v>
      </c>
      <c r="C94" s="12" t="s">
        <v>7</v>
      </c>
      <c r="D94" s="12" t="s">
        <v>8</v>
      </c>
      <c r="E94" s="12" t="s">
        <v>9</v>
      </c>
      <c r="F94" s="12" t="s">
        <v>10</v>
      </c>
      <c r="G94" s="12" t="s">
        <v>11</v>
      </c>
      <c r="H94" s="12" t="s">
        <v>12</v>
      </c>
      <c r="I94" s="12" t="s">
        <v>13</v>
      </c>
      <c r="J94" s="12" t="s">
        <v>14</v>
      </c>
      <c r="K94" s="12" t="s">
        <v>85</v>
      </c>
      <c r="L94" s="207" t="s">
        <v>458</v>
      </c>
      <c r="M94" s="207" t="s">
        <v>475</v>
      </c>
      <c r="N94" s="352" t="s">
        <v>524</v>
      </c>
    </row>
    <row r="95" spans="1:14">
      <c r="B95" s="23" t="s">
        <v>35</v>
      </c>
      <c r="C95" s="25">
        <v>1</v>
      </c>
      <c r="D95" s="25">
        <v>1.0330827067669173</v>
      </c>
      <c r="E95" s="25">
        <v>1.0812030075187971</v>
      </c>
      <c r="F95" s="25">
        <v>1.1398496240601503</v>
      </c>
      <c r="G95" s="25">
        <v>1.2180451127819549</v>
      </c>
      <c r="H95" s="25">
        <v>1.2496240601503759</v>
      </c>
      <c r="I95" s="25">
        <v>1.3323308270676693</v>
      </c>
      <c r="J95" s="25">
        <v>1.3413533834586466</v>
      </c>
      <c r="K95" s="42">
        <v>1.48</v>
      </c>
      <c r="L95" s="42">
        <v>1.5822416302765647</v>
      </c>
      <c r="M95" s="42">
        <f>M90/C90</f>
        <v>1.7112781954887217</v>
      </c>
      <c r="N95" s="42">
        <f>N90/D90</f>
        <v>1.6579330422125182</v>
      </c>
    </row>
    <row r="96" spans="1:14">
      <c r="B96" s="23" t="s">
        <v>36</v>
      </c>
      <c r="C96" s="25">
        <v>1</v>
      </c>
      <c r="D96" s="25">
        <v>1.0384204909284951</v>
      </c>
      <c r="E96" s="25">
        <v>1.0544290288153682</v>
      </c>
      <c r="F96" s="25">
        <v>1.0949839914621131</v>
      </c>
      <c r="G96" s="25">
        <v>1.127001067235859</v>
      </c>
      <c r="H96" s="25">
        <v>1.2379935965848452</v>
      </c>
      <c r="I96" s="25">
        <v>1.4087513340448239</v>
      </c>
      <c r="J96" s="25">
        <v>1.4300960512273213</v>
      </c>
      <c r="K96" s="42">
        <v>1.61</v>
      </c>
      <c r="L96" s="42">
        <v>1.6947584789311407</v>
      </c>
      <c r="M96" s="42">
        <f t="shared" ref="M96:N98" si="0">M91/C91</f>
        <v>1.8409818569903948</v>
      </c>
      <c r="N96" s="42">
        <f t="shared" si="0"/>
        <v>1.4213771839671121</v>
      </c>
    </row>
    <row r="97" spans="1:14">
      <c r="B97" s="23" t="s">
        <v>37</v>
      </c>
      <c r="C97" s="25">
        <v>1</v>
      </c>
      <c r="D97" s="25">
        <v>1.012946805516465</v>
      </c>
      <c r="E97" s="25">
        <v>1.0436251055446102</v>
      </c>
      <c r="F97" s="25">
        <v>1.0467210807768084</v>
      </c>
      <c r="G97" s="25">
        <v>1.0808322544328737</v>
      </c>
      <c r="H97" s="25">
        <v>1.0804953560371517</v>
      </c>
      <c r="I97" s="25">
        <v>1.0847171404446947</v>
      </c>
      <c r="J97" s="25">
        <v>1.1827157331832254</v>
      </c>
      <c r="K97" s="42">
        <v>1.21</v>
      </c>
      <c r="L97" s="42">
        <v>1.3415357043623228</v>
      </c>
      <c r="M97" s="215"/>
      <c r="N97" s="42">
        <f t="shared" si="0"/>
        <v>1.5554320644623507</v>
      </c>
    </row>
    <row r="98" spans="1:14">
      <c r="B98" s="23" t="s">
        <v>33</v>
      </c>
      <c r="C98" s="25">
        <v>1</v>
      </c>
      <c r="D98" s="25">
        <v>1.0996938150642988</v>
      </c>
      <c r="E98" s="25">
        <v>1.2694835680751173</v>
      </c>
      <c r="F98" s="25">
        <v>1.3188814043682384</v>
      </c>
      <c r="G98" s="25">
        <v>1.3908552765870585</v>
      </c>
      <c r="H98" s="25">
        <v>1.4518064911206368</v>
      </c>
      <c r="I98" s="25">
        <v>1.5017758726270667</v>
      </c>
      <c r="J98" s="25">
        <v>1.6516023678301694</v>
      </c>
      <c r="K98" s="42">
        <v>1.65</v>
      </c>
      <c r="L98" s="42">
        <v>1.7734714333444703</v>
      </c>
      <c r="M98" s="42">
        <f t="shared" si="0"/>
        <v>2.1264339661155338</v>
      </c>
      <c r="N98" s="42">
        <f t="shared" si="0"/>
        <v>1.9866726064520919</v>
      </c>
    </row>
    <row r="100" spans="1:14" ht="30.75" customHeight="1">
      <c r="B100" s="26"/>
      <c r="C100" s="213" t="s">
        <v>576</v>
      </c>
      <c r="D100" s="206"/>
    </row>
    <row r="101" spans="1:14">
      <c r="B101" s="23" t="s">
        <v>35</v>
      </c>
      <c r="C101" s="409">
        <f>(N90-C90)/C90</f>
        <v>0.71278195488721807</v>
      </c>
      <c r="D101" s="91"/>
      <c r="E101" s="91"/>
    </row>
    <row r="102" spans="1:14">
      <c r="B102" s="23" t="s">
        <v>36</v>
      </c>
      <c r="C102" s="409">
        <f>(N91-C91)/C91</f>
        <v>0.47598719316969051</v>
      </c>
      <c r="D102" s="91"/>
      <c r="E102" s="91"/>
    </row>
    <row r="103" spans="1:14">
      <c r="B103" s="23" t="s">
        <v>37</v>
      </c>
      <c r="C103" s="409">
        <f>(N92-C92)/C92</f>
        <v>0.57556994089501834</v>
      </c>
      <c r="D103" s="91"/>
      <c r="E103" s="91"/>
    </row>
    <row r="104" spans="1:14">
      <c r="B104" s="208" t="s">
        <v>33</v>
      </c>
      <c r="C104" s="409">
        <f>(N93-C93)/C93</f>
        <v>1.1847315778730354</v>
      </c>
      <c r="D104" s="91"/>
      <c r="E104" s="91"/>
    </row>
    <row r="105" spans="1:14">
      <c r="D105" s="206"/>
    </row>
    <row r="110" spans="1:14" s="8" customFormat="1" ht="6" customHeight="1"/>
    <row r="112" spans="1:14" ht="23.25">
      <c r="A112" s="283" t="s">
        <v>38</v>
      </c>
    </row>
    <row r="114" spans="2:3">
      <c r="B114" s="26"/>
      <c r="C114" s="2" t="s">
        <v>85</v>
      </c>
    </row>
    <row r="115" spans="2:3" ht="30">
      <c r="B115" s="410" t="s">
        <v>39</v>
      </c>
      <c r="C115" s="214">
        <v>615517</v>
      </c>
    </row>
    <row r="116" spans="2:3">
      <c r="B116" s="38" t="s">
        <v>40</v>
      </c>
      <c r="C116" s="42">
        <v>0.08</v>
      </c>
    </row>
    <row r="117" spans="2:3">
      <c r="B117" s="38" t="s">
        <v>41</v>
      </c>
      <c r="C117" s="42">
        <v>0.14499999999999999</v>
      </c>
    </row>
    <row r="118" spans="2:3">
      <c r="B118" s="38" t="s">
        <v>42</v>
      </c>
      <c r="C118" s="42">
        <v>0.44600000000000001</v>
      </c>
    </row>
    <row r="119" spans="2:3">
      <c r="B119" s="38" t="s">
        <v>43</v>
      </c>
      <c r="C119" s="42">
        <v>0.187</v>
      </c>
    </row>
    <row r="120" spans="2:3">
      <c r="B120" s="38" t="s">
        <v>44</v>
      </c>
      <c r="C120" s="42">
        <v>0.14099999999999999</v>
      </c>
    </row>
    <row r="121" spans="2:3">
      <c r="B121" s="157" t="s">
        <v>23</v>
      </c>
      <c r="C121" s="411"/>
    </row>
    <row r="122" spans="2:3">
      <c r="B122" s="235" t="s">
        <v>578</v>
      </c>
      <c r="C122" s="411"/>
    </row>
    <row r="123" spans="2:3">
      <c r="C123" s="28"/>
    </row>
    <row r="132" spans="1:3" s="8" customFormat="1" ht="6" customHeight="1"/>
    <row r="134" spans="1:3" ht="23.25">
      <c r="A134" s="283" t="s">
        <v>45</v>
      </c>
    </row>
    <row r="135" spans="1:3" ht="60" customHeight="1">
      <c r="B135" s="2" t="s">
        <v>580</v>
      </c>
      <c r="C135" s="64" t="s">
        <v>46</v>
      </c>
    </row>
    <row r="136" spans="1:3">
      <c r="B136" s="244">
        <v>2001</v>
      </c>
      <c r="C136" s="23">
        <v>100</v>
      </c>
    </row>
    <row r="137" spans="1:3">
      <c r="B137" s="244">
        <v>2002</v>
      </c>
      <c r="C137" s="23">
        <v>99</v>
      </c>
    </row>
    <row r="138" spans="1:3">
      <c r="B138" s="244">
        <v>2003</v>
      </c>
      <c r="C138" s="23">
        <v>104</v>
      </c>
    </row>
    <row r="139" spans="1:3">
      <c r="B139" s="244">
        <v>2004</v>
      </c>
      <c r="C139" s="23">
        <v>107</v>
      </c>
    </row>
    <row r="140" spans="1:3">
      <c r="B140" s="244">
        <v>2005</v>
      </c>
      <c r="C140" s="23">
        <v>109</v>
      </c>
    </row>
    <row r="141" spans="1:3">
      <c r="B141" s="244">
        <v>2006</v>
      </c>
      <c r="C141" s="23">
        <v>106</v>
      </c>
    </row>
    <row r="142" spans="1:3">
      <c r="B142" s="244">
        <v>2007</v>
      </c>
      <c r="C142" s="23">
        <v>109</v>
      </c>
    </row>
    <row r="143" spans="1:3">
      <c r="B143" s="244">
        <v>2008</v>
      </c>
      <c r="C143" s="23">
        <v>106</v>
      </c>
    </row>
    <row r="144" spans="1:3">
      <c r="B144" s="244">
        <v>2009</v>
      </c>
      <c r="C144" s="23">
        <v>103</v>
      </c>
    </row>
    <row r="145" spans="2:3">
      <c r="B145" s="244">
        <v>2010</v>
      </c>
      <c r="C145" s="23">
        <v>103</v>
      </c>
    </row>
    <row r="146" spans="2:3">
      <c r="B146" s="244">
        <v>2011</v>
      </c>
      <c r="C146" s="23">
        <v>104</v>
      </c>
    </row>
    <row r="147" spans="2:3">
      <c r="B147" s="244">
        <v>2012</v>
      </c>
      <c r="C147" s="23">
        <v>96</v>
      </c>
    </row>
    <row r="148" spans="2:3">
      <c r="B148" s="244">
        <v>2013</v>
      </c>
      <c r="C148" s="23">
        <v>104</v>
      </c>
    </row>
    <row r="149" spans="2:3">
      <c r="B149" s="244">
        <v>2014</v>
      </c>
      <c r="C149" s="23">
        <v>102</v>
      </c>
    </row>
    <row r="150" spans="2:3">
      <c r="B150" s="241">
        <v>2015</v>
      </c>
      <c r="C150" s="38">
        <v>99</v>
      </c>
    </row>
    <row r="151" spans="2:3" s="206" customFormat="1">
      <c r="B151" s="241">
        <v>2016</v>
      </c>
      <c r="C151" s="38">
        <v>93</v>
      </c>
    </row>
    <row r="152" spans="2:3" s="206" customFormat="1">
      <c r="B152" s="241">
        <v>2017</v>
      </c>
      <c r="C152" s="38">
        <v>91</v>
      </c>
    </row>
    <row r="153" spans="2:3" s="348" customFormat="1">
      <c r="B153" s="241">
        <v>2018</v>
      </c>
      <c r="C153" s="38">
        <v>89</v>
      </c>
    </row>
    <row r="154" spans="2:3">
      <c r="B154" s="29" t="s">
        <v>577</v>
      </c>
      <c r="C154" s="412">
        <v>1679000</v>
      </c>
    </row>
    <row r="155" spans="2:3">
      <c r="B155" s="413" t="s">
        <v>579</v>
      </c>
      <c r="C155" s="42">
        <v>-0.02</v>
      </c>
    </row>
    <row r="156" spans="2:3">
      <c r="B156" s="289" t="s">
        <v>47</v>
      </c>
    </row>
  </sheetData>
  <sortState ref="B99:C102">
    <sortCondition descending="1" ref="C99:C102"/>
  </sortState>
  <pageMargins left="0.25590551181102361" right="0.25590551181102361" top="0.39370078740157477" bottom="0.39370078740157477" header="0.3" footer="0.3"/>
  <pageSetup paperSize="9" scale="2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N138"/>
  <sheetViews>
    <sheetView showGridLines="0" showRowColHeaders="0" zoomScaleNormal="100" workbookViewId="0">
      <pane xSplit="1" topLeftCell="B1" activePane="topRight" state="frozen"/>
      <selection pane="topRight"/>
    </sheetView>
  </sheetViews>
  <sheetFormatPr defaultRowHeight="15"/>
  <cols>
    <col min="1" max="1" width="67.42578125" customWidth="1"/>
    <col min="2" max="12" width="16.5703125" customWidth="1"/>
    <col min="13" max="13" width="16.5703125" style="206" customWidth="1"/>
    <col min="14" max="14" width="16.5703125" customWidth="1"/>
    <col min="15" max="16" width="17.42578125" customWidth="1"/>
    <col min="17" max="17" width="17.42578125" style="206" customWidth="1"/>
    <col min="18" max="18" width="17.42578125" customWidth="1"/>
    <col min="19" max="19" width="13.42578125" customWidth="1"/>
    <col min="20" max="31" width="10.7109375" customWidth="1"/>
    <col min="32" max="32" width="14.85546875" style="206" bestFit="1" customWidth="1"/>
    <col min="33" max="35" width="18" customWidth="1"/>
    <col min="36" max="36" width="30.42578125" customWidth="1"/>
    <col min="37" max="39" width="15" customWidth="1"/>
    <col min="40" max="40" width="19.5703125" customWidth="1"/>
    <col min="259" max="259" width="67.42578125" customWidth="1"/>
    <col min="260" max="260" width="8.5703125" customWidth="1"/>
    <col min="261" max="264" width="8.85546875" customWidth="1"/>
    <col min="265" max="272" width="7.42578125" bestFit="1" customWidth="1"/>
    <col min="273" max="274" width="11.140625" bestFit="1" customWidth="1"/>
    <col min="275" max="276" width="15.85546875" bestFit="1" customWidth="1"/>
    <col min="277" max="277" width="16" bestFit="1" customWidth="1"/>
    <col min="278" max="278" width="17.140625" bestFit="1" customWidth="1"/>
    <col min="279" max="283" width="16.7109375" bestFit="1" customWidth="1"/>
    <col min="284" max="285" width="17.140625" bestFit="1" customWidth="1"/>
    <col min="286" max="286" width="17.42578125" customWidth="1"/>
    <col min="287" max="287" width="19.85546875" customWidth="1"/>
    <col min="288" max="288" width="17.7109375" customWidth="1"/>
    <col min="289" max="289" width="17.28515625" customWidth="1"/>
    <col min="290" max="290" width="18.5703125" customWidth="1"/>
    <col min="291" max="292" width="13.7109375" customWidth="1"/>
    <col min="293" max="295" width="15" customWidth="1"/>
    <col min="296" max="296" width="19.5703125" customWidth="1"/>
    <col min="515" max="515" width="67.42578125" customWidth="1"/>
    <col min="516" max="516" width="8.5703125" customWidth="1"/>
    <col min="517" max="520" width="8.85546875" customWidth="1"/>
    <col min="521" max="528" width="7.42578125" bestFit="1" customWidth="1"/>
    <col min="529" max="530" width="11.140625" bestFit="1" customWidth="1"/>
    <col min="531" max="532" width="15.85546875" bestFit="1" customWidth="1"/>
    <col min="533" max="533" width="16" bestFit="1" customWidth="1"/>
    <col min="534" max="534" width="17.140625" bestFit="1" customWidth="1"/>
    <col min="535" max="539" width="16.7109375" bestFit="1" customWidth="1"/>
    <col min="540" max="541" width="17.140625" bestFit="1" customWidth="1"/>
    <col min="542" max="542" width="17.42578125" customWidth="1"/>
    <col min="543" max="543" width="19.85546875" customWidth="1"/>
    <col min="544" max="544" width="17.7109375" customWidth="1"/>
    <col min="545" max="545" width="17.28515625" customWidth="1"/>
    <col min="546" max="546" width="18.5703125" customWidth="1"/>
    <col min="547" max="548" width="13.7109375" customWidth="1"/>
    <col min="549" max="551" width="15" customWidth="1"/>
    <col min="552" max="552" width="19.5703125" customWidth="1"/>
    <col min="771" max="771" width="67.42578125" customWidth="1"/>
    <col min="772" max="772" width="8.5703125" customWidth="1"/>
    <col min="773" max="776" width="8.85546875" customWidth="1"/>
    <col min="777" max="784" width="7.42578125" bestFit="1" customWidth="1"/>
    <col min="785" max="786" width="11.140625" bestFit="1" customWidth="1"/>
    <col min="787" max="788" width="15.85546875" bestFit="1" customWidth="1"/>
    <col min="789" max="789" width="16" bestFit="1" customWidth="1"/>
    <col min="790" max="790" width="17.140625" bestFit="1" customWidth="1"/>
    <col min="791" max="795" width="16.7109375" bestFit="1" customWidth="1"/>
    <col min="796" max="797" width="17.140625" bestFit="1" customWidth="1"/>
    <col min="798" max="798" width="17.42578125" customWidth="1"/>
    <col min="799" max="799" width="19.85546875" customWidth="1"/>
    <col min="800" max="800" width="17.7109375" customWidth="1"/>
    <col min="801" max="801" width="17.28515625" customWidth="1"/>
    <col min="802" max="802" width="18.5703125" customWidth="1"/>
    <col min="803" max="804" width="13.7109375" customWidth="1"/>
    <col min="805" max="807" width="15" customWidth="1"/>
    <col min="808" max="808" width="19.5703125" customWidth="1"/>
    <col min="1027" max="1027" width="67.42578125" customWidth="1"/>
    <col min="1028" max="1028" width="8.5703125" customWidth="1"/>
    <col min="1029" max="1032" width="8.85546875" customWidth="1"/>
    <col min="1033" max="1040" width="7.42578125" bestFit="1" customWidth="1"/>
    <col min="1041" max="1042" width="11.140625" bestFit="1" customWidth="1"/>
    <col min="1043" max="1044" width="15.85546875" bestFit="1" customWidth="1"/>
    <col min="1045" max="1045" width="16" bestFit="1" customWidth="1"/>
    <col min="1046" max="1046" width="17.140625" bestFit="1" customWidth="1"/>
    <col min="1047" max="1051" width="16.7109375" bestFit="1" customWidth="1"/>
    <col min="1052" max="1053" width="17.140625" bestFit="1" customWidth="1"/>
    <col min="1054" max="1054" width="17.42578125" customWidth="1"/>
    <col min="1055" max="1055" width="19.85546875" customWidth="1"/>
    <col min="1056" max="1056" width="17.7109375" customWidth="1"/>
    <col min="1057" max="1057" width="17.28515625" customWidth="1"/>
    <col min="1058" max="1058" width="18.5703125" customWidth="1"/>
    <col min="1059" max="1060" width="13.7109375" customWidth="1"/>
    <col min="1061" max="1063" width="15" customWidth="1"/>
    <col min="1064" max="1064" width="19.5703125" customWidth="1"/>
    <col min="1283" max="1283" width="67.42578125" customWidth="1"/>
    <col min="1284" max="1284" width="8.5703125" customWidth="1"/>
    <col min="1285" max="1288" width="8.85546875" customWidth="1"/>
    <col min="1289" max="1296" width="7.42578125" bestFit="1" customWidth="1"/>
    <col min="1297" max="1298" width="11.140625" bestFit="1" customWidth="1"/>
    <col min="1299" max="1300" width="15.85546875" bestFit="1" customWidth="1"/>
    <col min="1301" max="1301" width="16" bestFit="1" customWidth="1"/>
    <col min="1302" max="1302" width="17.140625" bestFit="1" customWidth="1"/>
    <col min="1303" max="1307" width="16.7109375" bestFit="1" customWidth="1"/>
    <col min="1308" max="1309" width="17.140625" bestFit="1" customWidth="1"/>
    <col min="1310" max="1310" width="17.42578125" customWidth="1"/>
    <col min="1311" max="1311" width="19.85546875" customWidth="1"/>
    <col min="1312" max="1312" width="17.7109375" customWidth="1"/>
    <col min="1313" max="1313" width="17.28515625" customWidth="1"/>
    <col min="1314" max="1314" width="18.5703125" customWidth="1"/>
    <col min="1315" max="1316" width="13.7109375" customWidth="1"/>
    <col min="1317" max="1319" width="15" customWidth="1"/>
    <col min="1320" max="1320" width="19.5703125" customWidth="1"/>
    <col min="1539" max="1539" width="67.42578125" customWidth="1"/>
    <col min="1540" max="1540" width="8.5703125" customWidth="1"/>
    <col min="1541" max="1544" width="8.85546875" customWidth="1"/>
    <col min="1545" max="1552" width="7.42578125" bestFit="1" customWidth="1"/>
    <col min="1553" max="1554" width="11.140625" bestFit="1" customWidth="1"/>
    <col min="1555" max="1556" width="15.85546875" bestFit="1" customWidth="1"/>
    <col min="1557" max="1557" width="16" bestFit="1" customWidth="1"/>
    <col min="1558" max="1558" width="17.140625" bestFit="1" customWidth="1"/>
    <col min="1559" max="1563" width="16.7109375" bestFit="1" customWidth="1"/>
    <col min="1564" max="1565" width="17.140625" bestFit="1" customWidth="1"/>
    <col min="1566" max="1566" width="17.42578125" customWidth="1"/>
    <col min="1567" max="1567" width="19.85546875" customWidth="1"/>
    <col min="1568" max="1568" width="17.7109375" customWidth="1"/>
    <col min="1569" max="1569" width="17.28515625" customWidth="1"/>
    <col min="1570" max="1570" width="18.5703125" customWidth="1"/>
    <col min="1571" max="1572" width="13.7109375" customWidth="1"/>
    <col min="1573" max="1575" width="15" customWidth="1"/>
    <col min="1576" max="1576" width="19.5703125" customWidth="1"/>
    <col min="1795" max="1795" width="67.42578125" customWidth="1"/>
    <col min="1796" max="1796" width="8.5703125" customWidth="1"/>
    <col min="1797" max="1800" width="8.85546875" customWidth="1"/>
    <col min="1801" max="1808" width="7.42578125" bestFit="1" customWidth="1"/>
    <col min="1809" max="1810" width="11.140625" bestFit="1" customWidth="1"/>
    <col min="1811" max="1812" width="15.85546875" bestFit="1" customWidth="1"/>
    <col min="1813" max="1813" width="16" bestFit="1" customWidth="1"/>
    <col min="1814" max="1814" width="17.140625" bestFit="1" customWidth="1"/>
    <col min="1815" max="1819" width="16.7109375" bestFit="1" customWidth="1"/>
    <col min="1820" max="1821" width="17.140625" bestFit="1" customWidth="1"/>
    <col min="1822" max="1822" width="17.42578125" customWidth="1"/>
    <col min="1823" max="1823" width="19.85546875" customWidth="1"/>
    <col min="1824" max="1824" width="17.7109375" customWidth="1"/>
    <col min="1825" max="1825" width="17.28515625" customWidth="1"/>
    <col min="1826" max="1826" width="18.5703125" customWidth="1"/>
    <col min="1827" max="1828" width="13.7109375" customWidth="1"/>
    <col min="1829" max="1831" width="15" customWidth="1"/>
    <col min="1832" max="1832" width="19.5703125" customWidth="1"/>
    <col min="2051" max="2051" width="67.42578125" customWidth="1"/>
    <col min="2052" max="2052" width="8.5703125" customWidth="1"/>
    <col min="2053" max="2056" width="8.85546875" customWidth="1"/>
    <col min="2057" max="2064" width="7.42578125" bestFit="1" customWidth="1"/>
    <col min="2065" max="2066" width="11.140625" bestFit="1" customWidth="1"/>
    <col min="2067" max="2068" width="15.85546875" bestFit="1" customWidth="1"/>
    <col min="2069" max="2069" width="16" bestFit="1" customWidth="1"/>
    <col min="2070" max="2070" width="17.140625" bestFit="1" customWidth="1"/>
    <col min="2071" max="2075" width="16.7109375" bestFit="1" customWidth="1"/>
    <col min="2076" max="2077" width="17.140625" bestFit="1" customWidth="1"/>
    <col min="2078" max="2078" width="17.42578125" customWidth="1"/>
    <col min="2079" max="2079" width="19.85546875" customWidth="1"/>
    <col min="2080" max="2080" width="17.7109375" customWidth="1"/>
    <col min="2081" max="2081" width="17.28515625" customWidth="1"/>
    <col min="2082" max="2082" width="18.5703125" customWidth="1"/>
    <col min="2083" max="2084" width="13.7109375" customWidth="1"/>
    <col min="2085" max="2087" width="15" customWidth="1"/>
    <col min="2088" max="2088" width="19.5703125" customWidth="1"/>
    <col min="2307" max="2307" width="67.42578125" customWidth="1"/>
    <col min="2308" max="2308" width="8.5703125" customWidth="1"/>
    <col min="2309" max="2312" width="8.85546875" customWidth="1"/>
    <col min="2313" max="2320" width="7.42578125" bestFit="1" customWidth="1"/>
    <col min="2321" max="2322" width="11.140625" bestFit="1" customWidth="1"/>
    <col min="2323" max="2324" width="15.85546875" bestFit="1" customWidth="1"/>
    <col min="2325" max="2325" width="16" bestFit="1" customWidth="1"/>
    <col min="2326" max="2326" width="17.140625" bestFit="1" customWidth="1"/>
    <col min="2327" max="2331" width="16.7109375" bestFit="1" customWidth="1"/>
    <col min="2332" max="2333" width="17.140625" bestFit="1" customWidth="1"/>
    <col min="2334" max="2334" width="17.42578125" customWidth="1"/>
    <col min="2335" max="2335" width="19.85546875" customWidth="1"/>
    <col min="2336" max="2336" width="17.7109375" customWidth="1"/>
    <col min="2337" max="2337" width="17.28515625" customWidth="1"/>
    <col min="2338" max="2338" width="18.5703125" customWidth="1"/>
    <col min="2339" max="2340" width="13.7109375" customWidth="1"/>
    <col min="2341" max="2343" width="15" customWidth="1"/>
    <col min="2344" max="2344" width="19.5703125" customWidth="1"/>
    <col min="2563" max="2563" width="67.42578125" customWidth="1"/>
    <col min="2564" max="2564" width="8.5703125" customWidth="1"/>
    <col min="2565" max="2568" width="8.85546875" customWidth="1"/>
    <col min="2569" max="2576" width="7.42578125" bestFit="1" customWidth="1"/>
    <col min="2577" max="2578" width="11.140625" bestFit="1" customWidth="1"/>
    <col min="2579" max="2580" width="15.85546875" bestFit="1" customWidth="1"/>
    <col min="2581" max="2581" width="16" bestFit="1" customWidth="1"/>
    <col min="2582" max="2582" width="17.140625" bestFit="1" customWidth="1"/>
    <col min="2583" max="2587" width="16.7109375" bestFit="1" customWidth="1"/>
    <col min="2588" max="2589" width="17.140625" bestFit="1" customWidth="1"/>
    <col min="2590" max="2590" width="17.42578125" customWidth="1"/>
    <col min="2591" max="2591" width="19.85546875" customWidth="1"/>
    <col min="2592" max="2592" width="17.7109375" customWidth="1"/>
    <col min="2593" max="2593" width="17.28515625" customWidth="1"/>
    <col min="2594" max="2594" width="18.5703125" customWidth="1"/>
    <col min="2595" max="2596" width="13.7109375" customWidth="1"/>
    <col min="2597" max="2599" width="15" customWidth="1"/>
    <col min="2600" max="2600" width="19.5703125" customWidth="1"/>
    <col min="2819" max="2819" width="67.42578125" customWidth="1"/>
    <col min="2820" max="2820" width="8.5703125" customWidth="1"/>
    <col min="2821" max="2824" width="8.85546875" customWidth="1"/>
    <col min="2825" max="2832" width="7.42578125" bestFit="1" customWidth="1"/>
    <col min="2833" max="2834" width="11.140625" bestFit="1" customWidth="1"/>
    <col min="2835" max="2836" width="15.85546875" bestFit="1" customWidth="1"/>
    <col min="2837" max="2837" width="16" bestFit="1" customWidth="1"/>
    <col min="2838" max="2838" width="17.140625" bestFit="1" customWidth="1"/>
    <col min="2839" max="2843" width="16.7109375" bestFit="1" customWidth="1"/>
    <col min="2844" max="2845" width="17.140625" bestFit="1" customWidth="1"/>
    <col min="2846" max="2846" width="17.42578125" customWidth="1"/>
    <col min="2847" max="2847" width="19.85546875" customWidth="1"/>
    <col min="2848" max="2848" width="17.7109375" customWidth="1"/>
    <col min="2849" max="2849" width="17.28515625" customWidth="1"/>
    <col min="2850" max="2850" width="18.5703125" customWidth="1"/>
    <col min="2851" max="2852" width="13.7109375" customWidth="1"/>
    <col min="2853" max="2855" width="15" customWidth="1"/>
    <col min="2856" max="2856" width="19.5703125" customWidth="1"/>
    <col min="3075" max="3075" width="67.42578125" customWidth="1"/>
    <col min="3076" max="3076" width="8.5703125" customWidth="1"/>
    <col min="3077" max="3080" width="8.85546875" customWidth="1"/>
    <col min="3081" max="3088" width="7.42578125" bestFit="1" customWidth="1"/>
    <col min="3089" max="3090" width="11.140625" bestFit="1" customWidth="1"/>
    <col min="3091" max="3092" width="15.85546875" bestFit="1" customWidth="1"/>
    <col min="3093" max="3093" width="16" bestFit="1" customWidth="1"/>
    <col min="3094" max="3094" width="17.140625" bestFit="1" customWidth="1"/>
    <col min="3095" max="3099" width="16.7109375" bestFit="1" customWidth="1"/>
    <col min="3100" max="3101" width="17.140625" bestFit="1" customWidth="1"/>
    <col min="3102" max="3102" width="17.42578125" customWidth="1"/>
    <col min="3103" max="3103" width="19.85546875" customWidth="1"/>
    <col min="3104" max="3104" width="17.7109375" customWidth="1"/>
    <col min="3105" max="3105" width="17.28515625" customWidth="1"/>
    <col min="3106" max="3106" width="18.5703125" customWidth="1"/>
    <col min="3107" max="3108" width="13.7109375" customWidth="1"/>
    <col min="3109" max="3111" width="15" customWidth="1"/>
    <col min="3112" max="3112" width="19.5703125" customWidth="1"/>
    <col min="3331" max="3331" width="67.42578125" customWidth="1"/>
    <col min="3332" max="3332" width="8.5703125" customWidth="1"/>
    <col min="3333" max="3336" width="8.85546875" customWidth="1"/>
    <col min="3337" max="3344" width="7.42578125" bestFit="1" customWidth="1"/>
    <col min="3345" max="3346" width="11.140625" bestFit="1" customWidth="1"/>
    <col min="3347" max="3348" width="15.85546875" bestFit="1" customWidth="1"/>
    <col min="3349" max="3349" width="16" bestFit="1" customWidth="1"/>
    <col min="3350" max="3350" width="17.140625" bestFit="1" customWidth="1"/>
    <col min="3351" max="3355" width="16.7109375" bestFit="1" customWidth="1"/>
    <col min="3356" max="3357" width="17.140625" bestFit="1" customWidth="1"/>
    <col min="3358" max="3358" width="17.42578125" customWidth="1"/>
    <col min="3359" max="3359" width="19.85546875" customWidth="1"/>
    <col min="3360" max="3360" width="17.7109375" customWidth="1"/>
    <col min="3361" max="3361" width="17.28515625" customWidth="1"/>
    <col min="3362" max="3362" width="18.5703125" customWidth="1"/>
    <col min="3363" max="3364" width="13.7109375" customWidth="1"/>
    <col min="3365" max="3367" width="15" customWidth="1"/>
    <col min="3368" max="3368" width="19.5703125" customWidth="1"/>
    <col min="3587" max="3587" width="67.42578125" customWidth="1"/>
    <col min="3588" max="3588" width="8.5703125" customWidth="1"/>
    <col min="3589" max="3592" width="8.85546875" customWidth="1"/>
    <col min="3593" max="3600" width="7.42578125" bestFit="1" customWidth="1"/>
    <col min="3601" max="3602" width="11.140625" bestFit="1" customWidth="1"/>
    <col min="3603" max="3604" width="15.85546875" bestFit="1" customWidth="1"/>
    <col min="3605" max="3605" width="16" bestFit="1" customWidth="1"/>
    <col min="3606" max="3606" width="17.140625" bestFit="1" customWidth="1"/>
    <col min="3607" max="3611" width="16.7109375" bestFit="1" customWidth="1"/>
    <col min="3612" max="3613" width="17.140625" bestFit="1" customWidth="1"/>
    <col min="3614" max="3614" width="17.42578125" customWidth="1"/>
    <col min="3615" max="3615" width="19.85546875" customWidth="1"/>
    <col min="3616" max="3616" width="17.7109375" customWidth="1"/>
    <col min="3617" max="3617" width="17.28515625" customWidth="1"/>
    <col min="3618" max="3618" width="18.5703125" customWidth="1"/>
    <col min="3619" max="3620" width="13.7109375" customWidth="1"/>
    <col min="3621" max="3623" width="15" customWidth="1"/>
    <col min="3624" max="3624" width="19.5703125" customWidth="1"/>
    <col min="3843" max="3843" width="67.42578125" customWidth="1"/>
    <col min="3844" max="3844" width="8.5703125" customWidth="1"/>
    <col min="3845" max="3848" width="8.85546875" customWidth="1"/>
    <col min="3849" max="3856" width="7.42578125" bestFit="1" customWidth="1"/>
    <col min="3857" max="3858" width="11.140625" bestFit="1" customWidth="1"/>
    <col min="3859" max="3860" width="15.85546875" bestFit="1" customWidth="1"/>
    <col min="3861" max="3861" width="16" bestFit="1" customWidth="1"/>
    <col min="3862" max="3862" width="17.140625" bestFit="1" customWidth="1"/>
    <col min="3863" max="3867" width="16.7109375" bestFit="1" customWidth="1"/>
    <col min="3868" max="3869" width="17.140625" bestFit="1" customWidth="1"/>
    <col min="3870" max="3870" width="17.42578125" customWidth="1"/>
    <col min="3871" max="3871" width="19.85546875" customWidth="1"/>
    <col min="3872" max="3872" width="17.7109375" customWidth="1"/>
    <col min="3873" max="3873" width="17.28515625" customWidth="1"/>
    <col min="3874" max="3874" width="18.5703125" customWidth="1"/>
    <col min="3875" max="3876" width="13.7109375" customWidth="1"/>
    <col min="3877" max="3879" width="15" customWidth="1"/>
    <col min="3880" max="3880" width="19.5703125" customWidth="1"/>
    <col min="4099" max="4099" width="67.42578125" customWidth="1"/>
    <col min="4100" max="4100" width="8.5703125" customWidth="1"/>
    <col min="4101" max="4104" width="8.85546875" customWidth="1"/>
    <col min="4105" max="4112" width="7.42578125" bestFit="1" customWidth="1"/>
    <col min="4113" max="4114" width="11.140625" bestFit="1" customWidth="1"/>
    <col min="4115" max="4116" width="15.85546875" bestFit="1" customWidth="1"/>
    <col min="4117" max="4117" width="16" bestFit="1" customWidth="1"/>
    <col min="4118" max="4118" width="17.140625" bestFit="1" customWidth="1"/>
    <col min="4119" max="4123" width="16.7109375" bestFit="1" customWidth="1"/>
    <col min="4124" max="4125" width="17.140625" bestFit="1" customWidth="1"/>
    <col min="4126" max="4126" width="17.42578125" customWidth="1"/>
    <col min="4127" max="4127" width="19.85546875" customWidth="1"/>
    <col min="4128" max="4128" width="17.7109375" customWidth="1"/>
    <col min="4129" max="4129" width="17.28515625" customWidth="1"/>
    <col min="4130" max="4130" width="18.5703125" customWidth="1"/>
    <col min="4131" max="4132" width="13.7109375" customWidth="1"/>
    <col min="4133" max="4135" width="15" customWidth="1"/>
    <col min="4136" max="4136" width="19.5703125" customWidth="1"/>
    <col min="4355" max="4355" width="67.42578125" customWidth="1"/>
    <col min="4356" max="4356" width="8.5703125" customWidth="1"/>
    <col min="4357" max="4360" width="8.85546875" customWidth="1"/>
    <col min="4361" max="4368" width="7.42578125" bestFit="1" customWidth="1"/>
    <col min="4369" max="4370" width="11.140625" bestFit="1" customWidth="1"/>
    <col min="4371" max="4372" width="15.85546875" bestFit="1" customWidth="1"/>
    <col min="4373" max="4373" width="16" bestFit="1" customWidth="1"/>
    <col min="4374" max="4374" width="17.140625" bestFit="1" customWidth="1"/>
    <col min="4375" max="4379" width="16.7109375" bestFit="1" customWidth="1"/>
    <col min="4380" max="4381" width="17.140625" bestFit="1" customWidth="1"/>
    <col min="4382" max="4382" width="17.42578125" customWidth="1"/>
    <col min="4383" max="4383" width="19.85546875" customWidth="1"/>
    <col min="4384" max="4384" width="17.7109375" customWidth="1"/>
    <col min="4385" max="4385" width="17.28515625" customWidth="1"/>
    <col min="4386" max="4386" width="18.5703125" customWidth="1"/>
    <col min="4387" max="4388" width="13.7109375" customWidth="1"/>
    <col min="4389" max="4391" width="15" customWidth="1"/>
    <col min="4392" max="4392" width="19.5703125" customWidth="1"/>
    <col min="4611" max="4611" width="67.42578125" customWidth="1"/>
    <col min="4612" max="4612" width="8.5703125" customWidth="1"/>
    <col min="4613" max="4616" width="8.85546875" customWidth="1"/>
    <col min="4617" max="4624" width="7.42578125" bestFit="1" customWidth="1"/>
    <col min="4625" max="4626" width="11.140625" bestFit="1" customWidth="1"/>
    <col min="4627" max="4628" width="15.85546875" bestFit="1" customWidth="1"/>
    <col min="4629" max="4629" width="16" bestFit="1" customWidth="1"/>
    <col min="4630" max="4630" width="17.140625" bestFit="1" customWidth="1"/>
    <col min="4631" max="4635" width="16.7109375" bestFit="1" customWidth="1"/>
    <col min="4636" max="4637" width="17.140625" bestFit="1" customWidth="1"/>
    <col min="4638" max="4638" width="17.42578125" customWidth="1"/>
    <col min="4639" max="4639" width="19.85546875" customWidth="1"/>
    <col min="4640" max="4640" width="17.7109375" customWidth="1"/>
    <col min="4641" max="4641" width="17.28515625" customWidth="1"/>
    <col min="4642" max="4642" width="18.5703125" customWidth="1"/>
    <col min="4643" max="4644" width="13.7109375" customWidth="1"/>
    <col min="4645" max="4647" width="15" customWidth="1"/>
    <col min="4648" max="4648" width="19.5703125" customWidth="1"/>
    <col min="4867" max="4867" width="67.42578125" customWidth="1"/>
    <col min="4868" max="4868" width="8.5703125" customWidth="1"/>
    <col min="4869" max="4872" width="8.85546875" customWidth="1"/>
    <col min="4873" max="4880" width="7.42578125" bestFit="1" customWidth="1"/>
    <col min="4881" max="4882" width="11.140625" bestFit="1" customWidth="1"/>
    <col min="4883" max="4884" width="15.85546875" bestFit="1" customWidth="1"/>
    <col min="4885" max="4885" width="16" bestFit="1" customWidth="1"/>
    <col min="4886" max="4886" width="17.140625" bestFit="1" customWidth="1"/>
    <col min="4887" max="4891" width="16.7109375" bestFit="1" customWidth="1"/>
    <col min="4892" max="4893" width="17.140625" bestFit="1" customWidth="1"/>
    <col min="4894" max="4894" width="17.42578125" customWidth="1"/>
    <col min="4895" max="4895" width="19.85546875" customWidth="1"/>
    <col min="4896" max="4896" width="17.7109375" customWidth="1"/>
    <col min="4897" max="4897" width="17.28515625" customWidth="1"/>
    <col min="4898" max="4898" width="18.5703125" customWidth="1"/>
    <col min="4899" max="4900" width="13.7109375" customWidth="1"/>
    <col min="4901" max="4903" width="15" customWidth="1"/>
    <col min="4904" max="4904" width="19.5703125" customWidth="1"/>
    <col min="5123" max="5123" width="67.42578125" customWidth="1"/>
    <col min="5124" max="5124" width="8.5703125" customWidth="1"/>
    <col min="5125" max="5128" width="8.85546875" customWidth="1"/>
    <col min="5129" max="5136" width="7.42578125" bestFit="1" customWidth="1"/>
    <col min="5137" max="5138" width="11.140625" bestFit="1" customWidth="1"/>
    <col min="5139" max="5140" width="15.85546875" bestFit="1" customWidth="1"/>
    <col min="5141" max="5141" width="16" bestFit="1" customWidth="1"/>
    <col min="5142" max="5142" width="17.140625" bestFit="1" customWidth="1"/>
    <col min="5143" max="5147" width="16.7109375" bestFit="1" customWidth="1"/>
    <col min="5148" max="5149" width="17.140625" bestFit="1" customWidth="1"/>
    <col min="5150" max="5150" width="17.42578125" customWidth="1"/>
    <col min="5151" max="5151" width="19.85546875" customWidth="1"/>
    <col min="5152" max="5152" width="17.7109375" customWidth="1"/>
    <col min="5153" max="5153" width="17.28515625" customWidth="1"/>
    <col min="5154" max="5154" width="18.5703125" customWidth="1"/>
    <col min="5155" max="5156" width="13.7109375" customWidth="1"/>
    <col min="5157" max="5159" width="15" customWidth="1"/>
    <col min="5160" max="5160" width="19.5703125" customWidth="1"/>
    <col min="5379" max="5379" width="67.42578125" customWidth="1"/>
    <col min="5380" max="5380" width="8.5703125" customWidth="1"/>
    <col min="5381" max="5384" width="8.85546875" customWidth="1"/>
    <col min="5385" max="5392" width="7.42578125" bestFit="1" customWidth="1"/>
    <col min="5393" max="5394" width="11.140625" bestFit="1" customWidth="1"/>
    <col min="5395" max="5396" width="15.85546875" bestFit="1" customWidth="1"/>
    <col min="5397" max="5397" width="16" bestFit="1" customWidth="1"/>
    <col min="5398" max="5398" width="17.140625" bestFit="1" customWidth="1"/>
    <col min="5399" max="5403" width="16.7109375" bestFit="1" customWidth="1"/>
    <col min="5404" max="5405" width="17.140625" bestFit="1" customWidth="1"/>
    <col min="5406" max="5406" width="17.42578125" customWidth="1"/>
    <col min="5407" max="5407" width="19.85546875" customWidth="1"/>
    <col min="5408" max="5408" width="17.7109375" customWidth="1"/>
    <col min="5409" max="5409" width="17.28515625" customWidth="1"/>
    <col min="5410" max="5410" width="18.5703125" customWidth="1"/>
    <col min="5411" max="5412" width="13.7109375" customWidth="1"/>
    <col min="5413" max="5415" width="15" customWidth="1"/>
    <col min="5416" max="5416" width="19.5703125" customWidth="1"/>
    <col min="5635" max="5635" width="67.42578125" customWidth="1"/>
    <col min="5636" max="5636" width="8.5703125" customWidth="1"/>
    <col min="5637" max="5640" width="8.85546875" customWidth="1"/>
    <col min="5641" max="5648" width="7.42578125" bestFit="1" customWidth="1"/>
    <col min="5649" max="5650" width="11.140625" bestFit="1" customWidth="1"/>
    <col min="5651" max="5652" width="15.85546875" bestFit="1" customWidth="1"/>
    <col min="5653" max="5653" width="16" bestFit="1" customWidth="1"/>
    <col min="5654" max="5654" width="17.140625" bestFit="1" customWidth="1"/>
    <col min="5655" max="5659" width="16.7109375" bestFit="1" customWidth="1"/>
    <col min="5660" max="5661" width="17.140625" bestFit="1" customWidth="1"/>
    <col min="5662" max="5662" width="17.42578125" customWidth="1"/>
    <col min="5663" max="5663" width="19.85546875" customWidth="1"/>
    <col min="5664" max="5664" width="17.7109375" customWidth="1"/>
    <col min="5665" max="5665" width="17.28515625" customWidth="1"/>
    <col min="5666" max="5666" width="18.5703125" customWidth="1"/>
    <col min="5667" max="5668" width="13.7109375" customWidth="1"/>
    <col min="5669" max="5671" width="15" customWidth="1"/>
    <col min="5672" max="5672" width="19.5703125" customWidth="1"/>
    <col min="5891" max="5891" width="67.42578125" customWidth="1"/>
    <col min="5892" max="5892" width="8.5703125" customWidth="1"/>
    <col min="5893" max="5896" width="8.85546875" customWidth="1"/>
    <col min="5897" max="5904" width="7.42578125" bestFit="1" customWidth="1"/>
    <col min="5905" max="5906" width="11.140625" bestFit="1" customWidth="1"/>
    <col min="5907" max="5908" width="15.85546875" bestFit="1" customWidth="1"/>
    <col min="5909" max="5909" width="16" bestFit="1" customWidth="1"/>
    <col min="5910" max="5910" width="17.140625" bestFit="1" customWidth="1"/>
    <col min="5911" max="5915" width="16.7109375" bestFit="1" customWidth="1"/>
    <col min="5916" max="5917" width="17.140625" bestFit="1" customWidth="1"/>
    <col min="5918" max="5918" width="17.42578125" customWidth="1"/>
    <col min="5919" max="5919" width="19.85546875" customWidth="1"/>
    <col min="5920" max="5920" width="17.7109375" customWidth="1"/>
    <col min="5921" max="5921" width="17.28515625" customWidth="1"/>
    <col min="5922" max="5922" width="18.5703125" customWidth="1"/>
    <col min="5923" max="5924" width="13.7109375" customWidth="1"/>
    <col min="5925" max="5927" width="15" customWidth="1"/>
    <col min="5928" max="5928" width="19.5703125" customWidth="1"/>
    <col min="6147" max="6147" width="67.42578125" customWidth="1"/>
    <col min="6148" max="6148" width="8.5703125" customWidth="1"/>
    <col min="6149" max="6152" width="8.85546875" customWidth="1"/>
    <col min="6153" max="6160" width="7.42578125" bestFit="1" customWidth="1"/>
    <col min="6161" max="6162" width="11.140625" bestFit="1" customWidth="1"/>
    <col min="6163" max="6164" width="15.85546875" bestFit="1" customWidth="1"/>
    <col min="6165" max="6165" width="16" bestFit="1" customWidth="1"/>
    <col min="6166" max="6166" width="17.140625" bestFit="1" customWidth="1"/>
    <col min="6167" max="6171" width="16.7109375" bestFit="1" customWidth="1"/>
    <col min="6172" max="6173" width="17.140625" bestFit="1" customWidth="1"/>
    <col min="6174" max="6174" width="17.42578125" customWidth="1"/>
    <col min="6175" max="6175" width="19.85546875" customWidth="1"/>
    <col min="6176" max="6176" width="17.7109375" customWidth="1"/>
    <col min="6177" max="6177" width="17.28515625" customWidth="1"/>
    <col min="6178" max="6178" width="18.5703125" customWidth="1"/>
    <col min="6179" max="6180" width="13.7109375" customWidth="1"/>
    <col min="6181" max="6183" width="15" customWidth="1"/>
    <col min="6184" max="6184" width="19.5703125" customWidth="1"/>
    <col min="6403" max="6403" width="67.42578125" customWidth="1"/>
    <col min="6404" max="6404" width="8.5703125" customWidth="1"/>
    <col min="6405" max="6408" width="8.85546875" customWidth="1"/>
    <col min="6409" max="6416" width="7.42578125" bestFit="1" customWidth="1"/>
    <col min="6417" max="6418" width="11.140625" bestFit="1" customWidth="1"/>
    <col min="6419" max="6420" width="15.85546875" bestFit="1" customWidth="1"/>
    <col min="6421" max="6421" width="16" bestFit="1" customWidth="1"/>
    <col min="6422" max="6422" width="17.140625" bestFit="1" customWidth="1"/>
    <col min="6423" max="6427" width="16.7109375" bestFit="1" customWidth="1"/>
    <col min="6428" max="6429" width="17.140625" bestFit="1" customWidth="1"/>
    <col min="6430" max="6430" width="17.42578125" customWidth="1"/>
    <col min="6431" max="6431" width="19.85546875" customWidth="1"/>
    <col min="6432" max="6432" width="17.7109375" customWidth="1"/>
    <col min="6433" max="6433" width="17.28515625" customWidth="1"/>
    <col min="6434" max="6434" width="18.5703125" customWidth="1"/>
    <col min="6435" max="6436" width="13.7109375" customWidth="1"/>
    <col min="6437" max="6439" width="15" customWidth="1"/>
    <col min="6440" max="6440" width="19.5703125" customWidth="1"/>
    <col min="6659" max="6659" width="67.42578125" customWidth="1"/>
    <col min="6660" max="6660" width="8.5703125" customWidth="1"/>
    <col min="6661" max="6664" width="8.85546875" customWidth="1"/>
    <col min="6665" max="6672" width="7.42578125" bestFit="1" customWidth="1"/>
    <col min="6673" max="6674" width="11.140625" bestFit="1" customWidth="1"/>
    <col min="6675" max="6676" width="15.85546875" bestFit="1" customWidth="1"/>
    <col min="6677" max="6677" width="16" bestFit="1" customWidth="1"/>
    <col min="6678" max="6678" width="17.140625" bestFit="1" customWidth="1"/>
    <col min="6679" max="6683" width="16.7109375" bestFit="1" customWidth="1"/>
    <col min="6684" max="6685" width="17.140625" bestFit="1" customWidth="1"/>
    <col min="6686" max="6686" width="17.42578125" customWidth="1"/>
    <col min="6687" max="6687" width="19.85546875" customWidth="1"/>
    <col min="6688" max="6688" width="17.7109375" customWidth="1"/>
    <col min="6689" max="6689" width="17.28515625" customWidth="1"/>
    <col min="6690" max="6690" width="18.5703125" customWidth="1"/>
    <col min="6691" max="6692" width="13.7109375" customWidth="1"/>
    <col min="6693" max="6695" width="15" customWidth="1"/>
    <col min="6696" max="6696" width="19.5703125" customWidth="1"/>
    <col min="6915" max="6915" width="67.42578125" customWidth="1"/>
    <col min="6916" max="6916" width="8.5703125" customWidth="1"/>
    <col min="6917" max="6920" width="8.85546875" customWidth="1"/>
    <col min="6921" max="6928" width="7.42578125" bestFit="1" customWidth="1"/>
    <col min="6929" max="6930" width="11.140625" bestFit="1" customWidth="1"/>
    <col min="6931" max="6932" width="15.85546875" bestFit="1" customWidth="1"/>
    <col min="6933" max="6933" width="16" bestFit="1" customWidth="1"/>
    <col min="6934" max="6934" width="17.140625" bestFit="1" customWidth="1"/>
    <col min="6935" max="6939" width="16.7109375" bestFit="1" customWidth="1"/>
    <col min="6940" max="6941" width="17.140625" bestFit="1" customWidth="1"/>
    <col min="6942" max="6942" width="17.42578125" customWidth="1"/>
    <col min="6943" max="6943" width="19.85546875" customWidth="1"/>
    <col min="6944" max="6944" width="17.7109375" customWidth="1"/>
    <col min="6945" max="6945" width="17.28515625" customWidth="1"/>
    <col min="6946" max="6946" width="18.5703125" customWidth="1"/>
    <col min="6947" max="6948" width="13.7109375" customWidth="1"/>
    <col min="6949" max="6951" width="15" customWidth="1"/>
    <col min="6952" max="6952" width="19.5703125" customWidth="1"/>
    <col min="7171" max="7171" width="67.42578125" customWidth="1"/>
    <col min="7172" max="7172" width="8.5703125" customWidth="1"/>
    <col min="7173" max="7176" width="8.85546875" customWidth="1"/>
    <col min="7177" max="7184" width="7.42578125" bestFit="1" customWidth="1"/>
    <col min="7185" max="7186" width="11.140625" bestFit="1" customWidth="1"/>
    <col min="7187" max="7188" width="15.85546875" bestFit="1" customWidth="1"/>
    <col min="7189" max="7189" width="16" bestFit="1" customWidth="1"/>
    <col min="7190" max="7190" width="17.140625" bestFit="1" customWidth="1"/>
    <col min="7191" max="7195" width="16.7109375" bestFit="1" customWidth="1"/>
    <col min="7196" max="7197" width="17.140625" bestFit="1" customWidth="1"/>
    <col min="7198" max="7198" width="17.42578125" customWidth="1"/>
    <col min="7199" max="7199" width="19.85546875" customWidth="1"/>
    <col min="7200" max="7200" width="17.7109375" customWidth="1"/>
    <col min="7201" max="7201" width="17.28515625" customWidth="1"/>
    <col min="7202" max="7202" width="18.5703125" customWidth="1"/>
    <col min="7203" max="7204" width="13.7109375" customWidth="1"/>
    <col min="7205" max="7207" width="15" customWidth="1"/>
    <col min="7208" max="7208" width="19.5703125" customWidth="1"/>
    <col min="7427" max="7427" width="67.42578125" customWidth="1"/>
    <col min="7428" max="7428" width="8.5703125" customWidth="1"/>
    <col min="7429" max="7432" width="8.85546875" customWidth="1"/>
    <col min="7433" max="7440" width="7.42578125" bestFit="1" customWidth="1"/>
    <col min="7441" max="7442" width="11.140625" bestFit="1" customWidth="1"/>
    <col min="7443" max="7444" width="15.85546875" bestFit="1" customWidth="1"/>
    <col min="7445" max="7445" width="16" bestFit="1" customWidth="1"/>
    <col min="7446" max="7446" width="17.140625" bestFit="1" customWidth="1"/>
    <col min="7447" max="7451" width="16.7109375" bestFit="1" customWidth="1"/>
    <col min="7452" max="7453" width="17.140625" bestFit="1" customWidth="1"/>
    <col min="7454" max="7454" width="17.42578125" customWidth="1"/>
    <col min="7455" max="7455" width="19.85546875" customWidth="1"/>
    <col min="7456" max="7456" width="17.7109375" customWidth="1"/>
    <col min="7457" max="7457" width="17.28515625" customWidth="1"/>
    <col min="7458" max="7458" width="18.5703125" customWidth="1"/>
    <col min="7459" max="7460" width="13.7109375" customWidth="1"/>
    <col min="7461" max="7463" width="15" customWidth="1"/>
    <col min="7464" max="7464" width="19.5703125" customWidth="1"/>
    <col min="7683" max="7683" width="67.42578125" customWidth="1"/>
    <col min="7684" max="7684" width="8.5703125" customWidth="1"/>
    <col min="7685" max="7688" width="8.85546875" customWidth="1"/>
    <col min="7689" max="7696" width="7.42578125" bestFit="1" customWidth="1"/>
    <col min="7697" max="7698" width="11.140625" bestFit="1" customWidth="1"/>
    <col min="7699" max="7700" width="15.85546875" bestFit="1" customWidth="1"/>
    <col min="7701" max="7701" width="16" bestFit="1" customWidth="1"/>
    <col min="7702" max="7702" width="17.140625" bestFit="1" customWidth="1"/>
    <col min="7703" max="7707" width="16.7109375" bestFit="1" customWidth="1"/>
    <col min="7708" max="7709" width="17.140625" bestFit="1" customWidth="1"/>
    <col min="7710" max="7710" width="17.42578125" customWidth="1"/>
    <col min="7711" max="7711" width="19.85546875" customWidth="1"/>
    <col min="7712" max="7712" width="17.7109375" customWidth="1"/>
    <col min="7713" max="7713" width="17.28515625" customWidth="1"/>
    <col min="7714" max="7714" width="18.5703125" customWidth="1"/>
    <col min="7715" max="7716" width="13.7109375" customWidth="1"/>
    <col min="7717" max="7719" width="15" customWidth="1"/>
    <col min="7720" max="7720" width="19.5703125" customWidth="1"/>
    <col min="7939" max="7939" width="67.42578125" customWidth="1"/>
    <col min="7940" max="7940" width="8.5703125" customWidth="1"/>
    <col min="7941" max="7944" width="8.85546875" customWidth="1"/>
    <col min="7945" max="7952" width="7.42578125" bestFit="1" customWidth="1"/>
    <col min="7953" max="7954" width="11.140625" bestFit="1" customWidth="1"/>
    <col min="7955" max="7956" width="15.85546875" bestFit="1" customWidth="1"/>
    <col min="7957" max="7957" width="16" bestFit="1" customWidth="1"/>
    <col min="7958" max="7958" width="17.140625" bestFit="1" customWidth="1"/>
    <col min="7959" max="7963" width="16.7109375" bestFit="1" customWidth="1"/>
    <col min="7964" max="7965" width="17.140625" bestFit="1" customWidth="1"/>
    <col min="7966" max="7966" width="17.42578125" customWidth="1"/>
    <col min="7967" max="7967" width="19.85546875" customWidth="1"/>
    <col min="7968" max="7968" width="17.7109375" customWidth="1"/>
    <col min="7969" max="7969" width="17.28515625" customWidth="1"/>
    <col min="7970" max="7970" width="18.5703125" customWidth="1"/>
    <col min="7971" max="7972" width="13.7109375" customWidth="1"/>
    <col min="7973" max="7975" width="15" customWidth="1"/>
    <col min="7976" max="7976" width="19.5703125" customWidth="1"/>
    <col min="8195" max="8195" width="67.42578125" customWidth="1"/>
    <col min="8196" max="8196" width="8.5703125" customWidth="1"/>
    <col min="8197" max="8200" width="8.85546875" customWidth="1"/>
    <col min="8201" max="8208" width="7.42578125" bestFit="1" customWidth="1"/>
    <col min="8209" max="8210" width="11.140625" bestFit="1" customWidth="1"/>
    <col min="8211" max="8212" width="15.85546875" bestFit="1" customWidth="1"/>
    <col min="8213" max="8213" width="16" bestFit="1" customWidth="1"/>
    <col min="8214" max="8214" width="17.140625" bestFit="1" customWidth="1"/>
    <col min="8215" max="8219" width="16.7109375" bestFit="1" customWidth="1"/>
    <col min="8220" max="8221" width="17.140625" bestFit="1" customWidth="1"/>
    <col min="8222" max="8222" width="17.42578125" customWidth="1"/>
    <col min="8223" max="8223" width="19.85546875" customWidth="1"/>
    <col min="8224" max="8224" width="17.7109375" customWidth="1"/>
    <col min="8225" max="8225" width="17.28515625" customWidth="1"/>
    <col min="8226" max="8226" width="18.5703125" customWidth="1"/>
    <col min="8227" max="8228" width="13.7109375" customWidth="1"/>
    <col min="8229" max="8231" width="15" customWidth="1"/>
    <col min="8232" max="8232" width="19.5703125" customWidth="1"/>
    <col min="8451" max="8451" width="67.42578125" customWidth="1"/>
    <col min="8452" max="8452" width="8.5703125" customWidth="1"/>
    <col min="8453" max="8456" width="8.85546875" customWidth="1"/>
    <col min="8457" max="8464" width="7.42578125" bestFit="1" customWidth="1"/>
    <col min="8465" max="8466" width="11.140625" bestFit="1" customWidth="1"/>
    <col min="8467" max="8468" width="15.85546875" bestFit="1" customWidth="1"/>
    <col min="8469" max="8469" width="16" bestFit="1" customWidth="1"/>
    <col min="8470" max="8470" width="17.140625" bestFit="1" customWidth="1"/>
    <col min="8471" max="8475" width="16.7109375" bestFit="1" customWidth="1"/>
    <col min="8476" max="8477" width="17.140625" bestFit="1" customWidth="1"/>
    <col min="8478" max="8478" width="17.42578125" customWidth="1"/>
    <col min="8479" max="8479" width="19.85546875" customWidth="1"/>
    <col min="8480" max="8480" width="17.7109375" customWidth="1"/>
    <col min="8481" max="8481" width="17.28515625" customWidth="1"/>
    <col min="8482" max="8482" width="18.5703125" customWidth="1"/>
    <col min="8483" max="8484" width="13.7109375" customWidth="1"/>
    <col min="8485" max="8487" width="15" customWidth="1"/>
    <col min="8488" max="8488" width="19.5703125" customWidth="1"/>
    <col min="8707" max="8707" width="67.42578125" customWidth="1"/>
    <col min="8708" max="8708" width="8.5703125" customWidth="1"/>
    <col min="8709" max="8712" width="8.85546875" customWidth="1"/>
    <col min="8713" max="8720" width="7.42578125" bestFit="1" customWidth="1"/>
    <col min="8721" max="8722" width="11.140625" bestFit="1" customWidth="1"/>
    <col min="8723" max="8724" width="15.85546875" bestFit="1" customWidth="1"/>
    <col min="8725" max="8725" width="16" bestFit="1" customWidth="1"/>
    <col min="8726" max="8726" width="17.140625" bestFit="1" customWidth="1"/>
    <col min="8727" max="8731" width="16.7109375" bestFit="1" customWidth="1"/>
    <col min="8732" max="8733" width="17.140625" bestFit="1" customWidth="1"/>
    <col min="8734" max="8734" width="17.42578125" customWidth="1"/>
    <col min="8735" max="8735" width="19.85546875" customWidth="1"/>
    <col min="8736" max="8736" width="17.7109375" customWidth="1"/>
    <col min="8737" max="8737" width="17.28515625" customWidth="1"/>
    <col min="8738" max="8738" width="18.5703125" customWidth="1"/>
    <col min="8739" max="8740" width="13.7109375" customWidth="1"/>
    <col min="8741" max="8743" width="15" customWidth="1"/>
    <col min="8744" max="8744" width="19.5703125" customWidth="1"/>
    <col min="8963" max="8963" width="67.42578125" customWidth="1"/>
    <col min="8964" max="8964" width="8.5703125" customWidth="1"/>
    <col min="8965" max="8968" width="8.85546875" customWidth="1"/>
    <col min="8969" max="8976" width="7.42578125" bestFit="1" customWidth="1"/>
    <col min="8977" max="8978" width="11.140625" bestFit="1" customWidth="1"/>
    <col min="8979" max="8980" width="15.85546875" bestFit="1" customWidth="1"/>
    <col min="8981" max="8981" width="16" bestFit="1" customWidth="1"/>
    <col min="8982" max="8982" width="17.140625" bestFit="1" customWidth="1"/>
    <col min="8983" max="8987" width="16.7109375" bestFit="1" customWidth="1"/>
    <col min="8988" max="8989" width="17.140625" bestFit="1" customWidth="1"/>
    <col min="8990" max="8990" width="17.42578125" customWidth="1"/>
    <col min="8991" max="8991" width="19.85546875" customWidth="1"/>
    <col min="8992" max="8992" width="17.7109375" customWidth="1"/>
    <col min="8993" max="8993" width="17.28515625" customWidth="1"/>
    <col min="8994" max="8994" width="18.5703125" customWidth="1"/>
    <col min="8995" max="8996" width="13.7109375" customWidth="1"/>
    <col min="8997" max="8999" width="15" customWidth="1"/>
    <col min="9000" max="9000" width="19.5703125" customWidth="1"/>
    <col min="9219" max="9219" width="67.42578125" customWidth="1"/>
    <col min="9220" max="9220" width="8.5703125" customWidth="1"/>
    <col min="9221" max="9224" width="8.85546875" customWidth="1"/>
    <col min="9225" max="9232" width="7.42578125" bestFit="1" customWidth="1"/>
    <col min="9233" max="9234" width="11.140625" bestFit="1" customWidth="1"/>
    <col min="9235" max="9236" width="15.85546875" bestFit="1" customWidth="1"/>
    <col min="9237" max="9237" width="16" bestFit="1" customWidth="1"/>
    <col min="9238" max="9238" width="17.140625" bestFit="1" customWidth="1"/>
    <col min="9239" max="9243" width="16.7109375" bestFit="1" customWidth="1"/>
    <col min="9244" max="9245" width="17.140625" bestFit="1" customWidth="1"/>
    <col min="9246" max="9246" width="17.42578125" customWidth="1"/>
    <col min="9247" max="9247" width="19.85546875" customWidth="1"/>
    <col min="9248" max="9248" width="17.7109375" customWidth="1"/>
    <col min="9249" max="9249" width="17.28515625" customWidth="1"/>
    <col min="9250" max="9250" width="18.5703125" customWidth="1"/>
    <col min="9251" max="9252" width="13.7109375" customWidth="1"/>
    <col min="9253" max="9255" width="15" customWidth="1"/>
    <col min="9256" max="9256" width="19.5703125" customWidth="1"/>
    <col min="9475" max="9475" width="67.42578125" customWidth="1"/>
    <col min="9476" max="9476" width="8.5703125" customWidth="1"/>
    <col min="9477" max="9480" width="8.85546875" customWidth="1"/>
    <col min="9481" max="9488" width="7.42578125" bestFit="1" customWidth="1"/>
    <col min="9489" max="9490" width="11.140625" bestFit="1" customWidth="1"/>
    <col min="9491" max="9492" width="15.85546875" bestFit="1" customWidth="1"/>
    <col min="9493" max="9493" width="16" bestFit="1" customWidth="1"/>
    <col min="9494" max="9494" width="17.140625" bestFit="1" customWidth="1"/>
    <col min="9495" max="9499" width="16.7109375" bestFit="1" customWidth="1"/>
    <col min="9500" max="9501" width="17.140625" bestFit="1" customWidth="1"/>
    <col min="9502" max="9502" width="17.42578125" customWidth="1"/>
    <col min="9503" max="9503" width="19.85546875" customWidth="1"/>
    <col min="9504" max="9504" width="17.7109375" customWidth="1"/>
    <col min="9505" max="9505" width="17.28515625" customWidth="1"/>
    <col min="9506" max="9506" width="18.5703125" customWidth="1"/>
    <col min="9507" max="9508" width="13.7109375" customWidth="1"/>
    <col min="9509" max="9511" width="15" customWidth="1"/>
    <col min="9512" max="9512" width="19.5703125" customWidth="1"/>
    <col min="9731" max="9731" width="67.42578125" customWidth="1"/>
    <col min="9732" max="9732" width="8.5703125" customWidth="1"/>
    <col min="9733" max="9736" width="8.85546875" customWidth="1"/>
    <col min="9737" max="9744" width="7.42578125" bestFit="1" customWidth="1"/>
    <col min="9745" max="9746" width="11.140625" bestFit="1" customWidth="1"/>
    <col min="9747" max="9748" width="15.85546875" bestFit="1" customWidth="1"/>
    <col min="9749" max="9749" width="16" bestFit="1" customWidth="1"/>
    <col min="9750" max="9750" width="17.140625" bestFit="1" customWidth="1"/>
    <col min="9751" max="9755" width="16.7109375" bestFit="1" customWidth="1"/>
    <col min="9756" max="9757" width="17.140625" bestFit="1" customWidth="1"/>
    <col min="9758" max="9758" width="17.42578125" customWidth="1"/>
    <col min="9759" max="9759" width="19.85546875" customWidth="1"/>
    <col min="9760" max="9760" width="17.7109375" customWidth="1"/>
    <col min="9761" max="9761" width="17.28515625" customWidth="1"/>
    <col min="9762" max="9762" width="18.5703125" customWidth="1"/>
    <col min="9763" max="9764" width="13.7109375" customWidth="1"/>
    <col min="9765" max="9767" width="15" customWidth="1"/>
    <col min="9768" max="9768" width="19.5703125" customWidth="1"/>
    <col min="9987" max="9987" width="67.42578125" customWidth="1"/>
    <col min="9988" max="9988" width="8.5703125" customWidth="1"/>
    <col min="9989" max="9992" width="8.85546875" customWidth="1"/>
    <col min="9993" max="10000" width="7.42578125" bestFit="1" customWidth="1"/>
    <col min="10001" max="10002" width="11.140625" bestFit="1" customWidth="1"/>
    <col min="10003" max="10004" width="15.85546875" bestFit="1" customWidth="1"/>
    <col min="10005" max="10005" width="16" bestFit="1" customWidth="1"/>
    <col min="10006" max="10006" width="17.140625" bestFit="1" customWidth="1"/>
    <col min="10007" max="10011" width="16.7109375" bestFit="1" customWidth="1"/>
    <col min="10012" max="10013" width="17.140625" bestFit="1" customWidth="1"/>
    <col min="10014" max="10014" width="17.42578125" customWidth="1"/>
    <col min="10015" max="10015" width="19.85546875" customWidth="1"/>
    <col min="10016" max="10016" width="17.7109375" customWidth="1"/>
    <col min="10017" max="10017" width="17.28515625" customWidth="1"/>
    <col min="10018" max="10018" width="18.5703125" customWidth="1"/>
    <col min="10019" max="10020" width="13.7109375" customWidth="1"/>
    <col min="10021" max="10023" width="15" customWidth="1"/>
    <col min="10024" max="10024" width="19.5703125" customWidth="1"/>
    <col min="10243" max="10243" width="67.42578125" customWidth="1"/>
    <col min="10244" max="10244" width="8.5703125" customWidth="1"/>
    <col min="10245" max="10248" width="8.85546875" customWidth="1"/>
    <col min="10249" max="10256" width="7.42578125" bestFit="1" customWidth="1"/>
    <col min="10257" max="10258" width="11.140625" bestFit="1" customWidth="1"/>
    <col min="10259" max="10260" width="15.85546875" bestFit="1" customWidth="1"/>
    <col min="10261" max="10261" width="16" bestFit="1" customWidth="1"/>
    <col min="10262" max="10262" width="17.140625" bestFit="1" customWidth="1"/>
    <col min="10263" max="10267" width="16.7109375" bestFit="1" customWidth="1"/>
    <col min="10268" max="10269" width="17.140625" bestFit="1" customWidth="1"/>
    <col min="10270" max="10270" width="17.42578125" customWidth="1"/>
    <col min="10271" max="10271" width="19.85546875" customWidth="1"/>
    <col min="10272" max="10272" width="17.7109375" customWidth="1"/>
    <col min="10273" max="10273" width="17.28515625" customWidth="1"/>
    <col min="10274" max="10274" width="18.5703125" customWidth="1"/>
    <col min="10275" max="10276" width="13.7109375" customWidth="1"/>
    <col min="10277" max="10279" width="15" customWidth="1"/>
    <col min="10280" max="10280" width="19.5703125" customWidth="1"/>
    <col min="10499" max="10499" width="67.42578125" customWidth="1"/>
    <col min="10500" max="10500" width="8.5703125" customWidth="1"/>
    <col min="10501" max="10504" width="8.85546875" customWidth="1"/>
    <col min="10505" max="10512" width="7.42578125" bestFit="1" customWidth="1"/>
    <col min="10513" max="10514" width="11.140625" bestFit="1" customWidth="1"/>
    <col min="10515" max="10516" width="15.85546875" bestFit="1" customWidth="1"/>
    <col min="10517" max="10517" width="16" bestFit="1" customWidth="1"/>
    <col min="10518" max="10518" width="17.140625" bestFit="1" customWidth="1"/>
    <col min="10519" max="10523" width="16.7109375" bestFit="1" customWidth="1"/>
    <col min="10524" max="10525" width="17.140625" bestFit="1" customWidth="1"/>
    <col min="10526" max="10526" width="17.42578125" customWidth="1"/>
    <col min="10527" max="10527" width="19.85546875" customWidth="1"/>
    <col min="10528" max="10528" width="17.7109375" customWidth="1"/>
    <col min="10529" max="10529" width="17.28515625" customWidth="1"/>
    <col min="10530" max="10530" width="18.5703125" customWidth="1"/>
    <col min="10531" max="10532" width="13.7109375" customWidth="1"/>
    <col min="10533" max="10535" width="15" customWidth="1"/>
    <col min="10536" max="10536" width="19.5703125" customWidth="1"/>
    <col min="10755" max="10755" width="67.42578125" customWidth="1"/>
    <col min="10756" max="10756" width="8.5703125" customWidth="1"/>
    <col min="10757" max="10760" width="8.85546875" customWidth="1"/>
    <col min="10761" max="10768" width="7.42578125" bestFit="1" customWidth="1"/>
    <col min="10769" max="10770" width="11.140625" bestFit="1" customWidth="1"/>
    <col min="10771" max="10772" width="15.85546875" bestFit="1" customWidth="1"/>
    <col min="10773" max="10773" width="16" bestFit="1" customWidth="1"/>
    <col min="10774" max="10774" width="17.140625" bestFit="1" customWidth="1"/>
    <col min="10775" max="10779" width="16.7109375" bestFit="1" customWidth="1"/>
    <col min="10780" max="10781" width="17.140625" bestFit="1" customWidth="1"/>
    <col min="10782" max="10782" width="17.42578125" customWidth="1"/>
    <col min="10783" max="10783" width="19.85546875" customWidth="1"/>
    <col min="10784" max="10784" width="17.7109375" customWidth="1"/>
    <col min="10785" max="10785" width="17.28515625" customWidth="1"/>
    <col min="10786" max="10786" width="18.5703125" customWidth="1"/>
    <col min="10787" max="10788" width="13.7109375" customWidth="1"/>
    <col min="10789" max="10791" width="15" customWidth="1"/>
    <col min="10792" max="10792" width="19.5703125" customWidth="1"/>
    <col min="11011" max="11011" width="67.42578125" customWidth="1"/>
    <col min="11012" max="11012" width="8.5703125" customWidth="1"/>
    <col min="11013" max="11016" width="8.85546875" customWidth="1"/>
    <col min="11017" max="11024" width="7.42578125" bestFit="1" customWidth="1"/>
    <col min="11025" max="11026" width="11.140625" bestFit="1" customWidth="1"/>
    <col min="11027" max="11028" width="15.85546875" bestFit="1" customWidth="1"/>
    <col min="11029" max="11029" width="16" bestFit="1" customWidth="1"/>
    <col min="11030" max="11030" width="17.140625" bestFit="1" customWidth="1"/>
    <col min="11031" max="11035" width="16.7109375" bestFit="1" customWidth="1"/>
    <col min="11036" max="11037" width="17.140625" bestFit="1" customWidth="1"/>
    <col min="11038" max="11038" width="17.42578125" customWidth="1"/>
    <col min="11039" max="11039" width="19.85546875" customWidth="1"/>
    <col min="11040" max="11040" width="17.7109375" customWidth="1"/>
    <col min="11041" max="11041" width="17.28515625" customWidth="1"/>
    <col min="11042" max="11042" width="18.5703125" customWidth="1"/>
    <col min="11043" max="11044" width="13.7109375" customWidth="1"/>
    <col min="11045" max="11047" width="15" customWidth="1"/>
    <col min="11048" max="11048" width="19.5703125" customWidth="1"/>
    <col min="11267" max="11267" width="67.42578125" customWidth="1"/>
    <col min="11268" max="11268" width="8.5703125" customWidth="1"/>
    <col min="11269" max="11272" width="8.85546875" customWidth="1"/>
    <col min="11273" max="11280" width="7.42578125" bestFit="1" customWidth="1"/>
    <col min="11281" max="11282" width="11.140625" bestFit="1" customWidth="1"/>
    <col min="11283" max="11284" width="15.85546875" bestFit="1" customWidth="1"/>
    <col min="11285" max="11285" width="16" bestFit="1" customWidth="1"/>
    <col min="11286" max="11286" width="17.140625" bestFit="1" customWidth="1"/>
    <col min="11287" max="11291" width="16.7109375" bestFit="1" customWidth="1"/>
    <col min="11292" max="11293" width="17.140625" bestFit="1" customWidth="1"/>
    <col min="11294" max="11294" width="17.42578125" customWidth="1"/>
    <col min="11295" max="11295" width="19.85546875" customWidth="1"/>
    <col min="11296" max="11296" width="17.7109375" customWidth="1"/>
    <col min="11297" max="11297" width="17.28515625" customWidth="1"/>
    <col min="11298" max="11298" width="18.5703125" customWidth="1"/>
    <col min="11299" max="11300" width="13.7109375" customWidth="1"/>
    <col min="11301" max="11303" width="15" customWidth="1"/>
    <col min="11304" max="11304" width="19.5703125" customWidth="1"/>
    <col min="11523" max="11523" width="67.42578125" customWidth="1"/>
    <col min="11524" max="11524" width="8.5703125" customWidth="1"/>
    <col min="11525" max="11528" width="8.85546875" customWidth="1"/>
    <col min="11529" max="11536" width="7.42578125" bestFit="1" customWidth="1"/>
    <col min="11537" max="11538" width="11.140625" bestFit="1" customWidth="1"/>
    <col min="11539" max="11540" width="15.85546875" bestFit="1" customWidth="1"/>
    <col min="11541" max="11541" width="16" bestFit="1" customWidth="1"/>
    <col min="11542" max="11542" width="17.140625" bestFit="1" customWidth="1"/>
    <col min="11543" max="11547" width="16.7109375" bestFit="1" customWidth="1"/>
    <col min="11548" max="11549" width="17.140625" bestFit="1" customWidth="1"/>
    <col min="11550" max="11550" width="17.42578125" customWidth="1"/>
    <col min="11551" max="11551" width="19.85546875" customWidth="1"/>
    <col min="11552" max="11552" width="17.7109375" customWidth="1"/>
    <col min="11553" max="11553" width="17.28515625" customWidth="1"/>
    <col min="11554" max="11554" width="18.5703125" customWidth="1"/>
    <col min="11555" max="11556" width="13.7109375" customWidth="1"/>
    <col min="11557" max="11559" width="15" customWidth="1"/>
    <col min="11560" max="11560" width="19.5703125" customWidth="1"/>
    <col min="11779" max="11779" width="67.42578125" customWidth="1"/>
    <col min="11780" max="11780" width="8.5703125" customWidth="1"/>
    <col min="11781" max="11784" width="8.85546875" customWidth="1"/>
    <col min="11785" max="11792" width="7.42578125" bestFit="1" customWidth="1"/>
    <col min="11793" max="11794" width="11.140625" bestFit="1" customWidth="1"/>
    <col min="11795" max="11796" width="15.85546875" bestFit="1" customWidth="1"/>
    <col min="11797" max="11797" width="16" bestFit="1" customWidth="1"/>
    <col min="11798" max="11798" width="17.140625" bestFit="1" customWidth="1"/>
    <col min="11799" max="11803" width="16.7109375" bestFit="1" customWidth="1"/>
    <col min="11804" max="11805" width="17.140625" bestFit="1" customWidth="1"/>
    <col min="11806" max="11806" width="17.42578125" customWidth="1"/>
    <col min="11807" max="11807" width="19.85546875" customWidth="1"/>
    <col min="11808" max="11808" width="17.7109375" customWidth="1"/>
    <col min="11809" max="11809" width="17.28515625" customWidth="1"/>
    <col min="11810" max="11810" width="18.5703125" customWidth="1"/>
    <col min="11811" max="11812" width="13.7109375" customWidth="1"/>
    <col min="11813" max="11815" width="15" customWidth="1"/>
    <col min="11816" max="11816" width="19.5703125" customWidth="1"/>
    <col min="12035" max="12035" width="67.42578125" customWidth="1"/>
    <col min="12036" max="12036" width="8.5703125" customWidth="1"/>
    <col min="12037" max="12040" width="8.85546875" customWidth="1"/>
    <col min="12041" max="12048" width="7.42578125" bestFit="1" customWidth="1"/>
    <col min="12049" max="12050" width="11.140625" bestFit="1" customWidth="1"/>
    <col min="12051" max="12052" width="15.85546875" bestFit="1" customWidth="1"/>
    <col min="12053" max="12053" width="16" bestFit="1" customWidth="1"/>
    <col min="12054" max="12054" width="17.140625" bestFit="1" customWidth="1"/>
    <col min="12055" max="12059" width="16.7109375" bestFit="1" customWidth="1"/>
    <col min="12060" max="12061" width="17.140625" bestFit="1" customWidth="1"/>
    <col min="12062" max="12062" width="17.42578125" customWidth="1"/>
    <col min="12063" max="12063" width="19.85546875" customWidth="1"/>
    <col min="12064" max="12064" width="17.7109375" customWidth="1"/>
    <col min="12065" max="12065" width="17.28515625" customWidth="1"/>
    <col min="12066" max="12066" width="18.5703125" customWidth="1"/>
    <col min="12067" max="12068" width="13.7109375" customWidth="1"/>
    <col min="12069" max="12071" width="15" customWidth="1"/>
    <col min="12072" max="12072" width="19.5703125" customWidth="1"/>
    <col min="12291" max="12291" width="67.42578125" customWidth="1"/>
    <col min="12292" max="12292" width="8.5703125" customWidth="1"/>
    <col min="12293" max="12296" width="8.85546875" customWidth="1"/>
    <col min="12297" max="12304" width="7.42578125" bestFit="1" customWidth="1"/>
    <col min="12305" max="12306" width="11.140625" bestFit="1" customWidth="1"/>
    <col min="12307" max="12308" width="15.85546875" bestFit="1" customWidth="1"/>
    <col min="12309" max="12309" width="16" bestFit="1" customWidth="1"/>
    <col min="12310" max="12310" width="17.140625" bestFit="1" customWidth="1"/>
    <col min="12311" max="12315" width="16.7109375" bestFit="1" customWidth="1"/>
    <col min="12316" max="12317" width="17.140625" bestFit="1" customWidth="1"/>
    <col min="12318" max="12318" width="17.42578125" customWidth="1"/>
    <col min="12319" max="12319" width="19.85546875" customWidth="1"/>
    <col min="12320" max="12320" width="17.7109375" customWidth="1"/>
    <col min="12321" max="12321" width="17.28515625" customWidth="1"/>
    <col min="12322" max="12322" width="18.5703125" customWidth="1"/>
    <col min="12323" max="12324" width="13.7109375" customWidth="1"/>
    <col min="12325" max="12327" width="15" customWidth="1"/>
    <col min="12328" max="12328" width="19.5703125" customWidth="1"/>
    <col min="12547" max="12547" width="67.42578125" customWidth="1"/>
    <col min="12548" max="12548" width="8.5703125" customWidth="1"/>
    <col min="12549" max="12552" width="8.85546875" customWidth="1"/>
    <col min="12553" max="12560" width="7.42578125" bestFit="1" customWidth="1"/>
    <col min="12561" max="12562" width="11.140625" bestFit="1" customWidth="1"/>
    <col min="12563" max="12564" width="15.85546875" bestFit="1" customWidth="1"/>
    <col min="12565" max="12565" width="16" bestFit="1" customWidth="1"/>
    <col min="12566" max="12566" width="17.140625" bestFit="1" customWidth="1"/>
    <col min="12567" max="12571" width="16.7109375" bestFit="1" customWidth="1"/>
    <col min="12572" max="12573" width="17.140625" bestFit="1" customWidth="1"/>
    <col min="12574" max="12574" width="17.42578125" customWidth="1"/>
    <col min="12575" max="12575" width="19.85546875" customWidth="1"/>
    <col min="12576" max="12576" width="17.7109375" customWidth="1"/>
    <col min="12577" max="12577" width="17.28515625" customWidth="1"/>
    <col min="12578" max="12578" width="18.5703125" customWidth="1"/>
    <col min="12579" max="12580" width="13.7109375" customWidth="1"/>
    <col min="12581" max="12583" width="15" customWidth="1"/>
    <col min="12584" max="12584" width="19.5703125" customWidth="1"/>
    <col min="12803" max="12803" width="67.42578125" customWidth="1"/>
    <col min="12804" max="12804" width="8.5703125" customWidth="1"/>
    <col min="12805" max="12808" width="8.85546875" customWidth="1"/>
    <col min="12809" max="12816" width="7.42578125" bestFit="1" customWidth="1"/>
    <col min="12817" max="12818" width="11.140625" bestFit="1" customWidth="1"/>
    <col min="12819" max="12820" width="15.85546875" bestFit="1" customWidth="1"/>
    <col min="12821" max="12821" width="16" bestFit="1" customWidth="1"/>
    <col min="12822" max="12822" width="17.140625" bestFit="1" customWidth="1"/>
    <col min="12823" max="12827" width="16.7109375" bestFit="1" customWidth="1"/>
    <col min="12828" max="12829" width="17.140625" bestFit="1" customWidth="1"/>
    <col min="12830" max="12830" width="17.42578125" customWidth="1"/>
    <col min="12831" max="12831" width="19.85546875" customWidth="1"/>
    <col min="12832" max="12832" width="17.7109375" customWidth="1"/>
    <col min="12833" max="12833" width="17.28515625" customWidth="1"/>
    <col min="12834" max="12834" width="18.5703125" customWidth="1"/>
    <col min="12835" max="12836" width="13.7109375" customWidth="1"/>
    <col min="12837" max="12839" width="15" customWidth="1"/>
    <col min="12840" max="12840" width="19.5703125" customWidth="1"/>
    <col min="13059" max="13059" width="67.42578125" customWidth="1"/>
    <col min="13060" max="13060" width="8.5703125" customWidth="1"/>
    <col min="13061" max="13064" width="8.85546875" customWidth="1"/>
    <col min="13065" max="13072" width="7.42578125" bestFit="1" customWidth="1"/>
    <col min="13073" max="13074" width="11.140625" bestFit="1" customWidth="1"/>
    <col min="13075" max="13076" width="15.85546875" bestFit="1" customWidth="1"/>
    <col min="13077" max="13077" width="16" bestFit="1" customWidth="1"/>
    <col min="13078" max="13078" width="17.140625" bestFit="1" customWidth="1"/>
    <col min="13079" max="13083" width="16.7109375" bestFit="1" customWidth="1"/>
    <col min="13084" max="13085" width="17.140625" bestFit="1" customWidth="1"/>
    <col min="13086" max="13086" width="17.42578125" customWidth="1"/>
    <col min="13087" max="13087" width="19.85546875" customWidth="1"/>
    <col min="13088" max="13088" width="17.7109375" customWidth="1"/>
    <col min="13089" max="13089" width="17.28515625" customWidth="1"/>
    <col min="13090" max="13090" width="18.5703125" customWidth="1"/>
    <col min="13091" max="13092" width="13.7109375" customWidth="1"/>
    <col min="13093" max="13095" width="15" customWidth="1"/>
    <col min="13096" max="13096" width="19.5703125" customWidth="1"/>
    <col min="13315" max="13315" width="67.42578125" customWidth="1"/>
    <col min="13316" max="13316" width="8.5703125" customWidth="1"/>
    <col min="13317" max="13320" width="8.85546875" customWidth="1"/>
    <col min="13321" max="13328" width="7.42578125" bestFit="1" customWidth="1"/>
    <col min="13329" max="13330" width="11.140625" bestFit="1" customWidth="1"/>
    <col min="13331" max="13332" width="15.85546875" bestFit="1" customWidth="1"/>
    <col min="13333" max="13333" width="16" bestFit="1" customWidth="1"/>
    <col min="13334" max="13334" width="17.140625" bestFit="1" customWidth="1"/>
    <col min="13335" max="13339" width="16.7109375" bestFit="1" customWidth="1"/>
    <col min="13340" max="13341" width="17.140625" bestFit="1" customWidth="1"/>
    <col min="13342" max="13342" width="17.42578125" customWidth="1"/>
    <col min="13343" max="13343" width="19.85546875" customWidth="1"/>
    <col min="13344" max="13344" width="17.7109375" customWidth="1"/>
    <col min="13345" max="13345" width="17.28515625" customWidth="1"/>
    <col min="13346" max="13346" width="18.5703125" customWidth="1"/>
    <col min="13347" max="13348" width="13.7109375" customWidth="1"/>
    <col min="13349" max="13351" width="15" customWidth="1"/>
    <col min="13352" max="13352" width="19.5703125" customWidth="1"/>
    <col min="13571" max="13571" width="67.42578125" customWidth="1"/>
    <col min="13572" max="13572" width="8.5703125" customWidth="1"/>
    <col min="13573" max="13576" width="8.85546875" customWidth="1"/>
    <col min="13577" max="13584" width="7.42578125" bestFit="1" customWidth="1"/>
    <col min="13585" max="13586" width="11.140625" bestFit="1" customWidth="1"/>
    <col min="13587" max="13588" width="15.85546875" bestFit="1" customWidth="1"/>
    <col min="13589" max="13589" width="16" bestFit="1" customWidth="1"/>
    <col min="13590" max="13590" width="17.140625" bestFit="1" customWidth="1"/>
    <col min="13591" max="13595" width="16.7109375" bestFit="1" customWidth="1"/>
    <col min="13596" max="13597" width="17.140625" bestFit="1" customWidth="1"/>
    <col min="13598" max="13598" width="17.42578125" customWidth="1"/>
    <col min="13599" max="13599" width="19.85546875" customWidth="1"/>
    <col min="13600" max="13600" width="17.7109375" customWidth="1"/>
    <col min="13601" max="13601" width="17.28515625" customWidth="1"/>
    <col min="13602" max="13602" width="18.5703125" customWidth="1"/>
    <col min="13603" max="13604" width="13.7109375" customWidth="1"/>
    <col min="13605" max="13607" width="15" customWidth="1"/>
    <col min="13608" max="13608" width="19.5703125" customWidth="1"/>
    <col min="13827" max="13827" width="67.42578125" customWidth="1"/>
    <col min="13828" max="13828" width="8.5703125" customWidth="1"/>
    <col min="13829" max="13832" width="8.85546875" customWidth="1"/>
    <col min="13833" max="13840" width="7.42578125" bestFit="1" customWidth="1"/>
    <col min="13841" max="13842" width="11.140625" bestFit="1" customWidth="1"/>
    <col min="13843" max="13844" width="15.85546875" bestFit="1" customWidth="1"/>
    <col min="13845" max="13845" width="16" bestFit="1" customWidth="1"/>
    <col min="13846" max="13846" width="17.140625" bestFit="1" customWidth="1"/>
    <col min="13847" max="13851" width="16.7109375" bestFit="1" customWidth="1"/>
    <col min="13852" max="13853" width="17.140625" bestFit="1" customWidth="1"/>
    <col min="13854" max="13854" width="17.42578125" customWidth="1"/>
    <col min="13855" max="13855" width="19.85546875" customWidth="1"/>
    <col min="13856" max="13856" width="17.7109375" customWidth="1"/>
    <col min="13857" max="13857" width="17.28515625" customWidth="1"/>
    <col min="13858" max="13858" width="18.5703125" customWidth="1"/>
    <col min="13859" max="13860" width="13.7109375" customWidth="1"/>
    <col min="13861" max="13863" width="15" customWidth="1"/>
    <col min="13864" max="13864" width="19.5703125" customWidth="1"/>
    <col min="14083" max="14083" width="67.42578125" customWidth="1"/>
    <col min="14084" max="14084" width="8.5703125" customWidth="1"/>
    <col min="14085" max="14088" width="8.85546875" customWidth="1"/>
    <col min="14089" max="14096" width="7.42578125" bestFit="1" customWidth="1"/>
    <col min="14097" max="14098" width="11.140625" bestFit="1" customWidth="1"/>
    <col min="14099" max="14100" width="15.85546875" bestFit="1" customWidth="1"/>
    <col min="14101" max="14101" width="16" bestFit="1" customWidth="1"/>
    <col min="14102" max="14102" width="17.140625" bestFit="1" customWidth="1"/>
    <col min="14103" max="14107" width="16.7109375" bestFit="1" customWidth="1"/>
    <col min="14108" max="14109" width="17.140625" bestFit="1" customWidth="1"/>
    <col min="14110" max="14110" width="17.42578125" customWidth="1"/>
    <col min="14111" max="14111" width="19.85546875" customWidth="1"/>
    <col min="14112" max="14112" width="17.7109375" customWidth="1"/>
    <col min="14113" max="14113" width="17.28515625" customWidth="1"/>
    <col min="14114" max="14114" width="18.5703125" customWidth="1"/>
    <col min="14115" max="14116" width="13.7109375" customWidth="1"/>
    <col min="14117" max="14119" width="15" customWidth="1"/>
    <col min="14120" max="14120" width="19.5703125" customWidth="1"/>
    <col min="14339" max="14339" width="67.42578125" customWidth="1"/>
    <col min="14340" max="14340" width="8.5703125" customWidth="1"/>
    <col min="14341" max="14344" width="8.85546875" customWidth="1"/>
    <col min="14345" max="14352" width="7.42578125" bestFit="1" customWidth="1"/>
    <col min="14353" max="14354" width="11.140625" bestFit="1" customWidth="1"/>
    <col min="14355" max="14356" width="15.85546875" bestFit="1" customWidth="1"/>
    <col min="14357" max="14357" width="16" bestFit="1" customWidth="1"/>
    <col min="14358" max="14358" width="17.140625" bestFit="1" customWidth="1"/>
    <col min="14359" max="14363" width="16.7109375" bestFit="1" customWidth="1"/>
    <col min="14364" max="14365" width="17.140625" bestFit="1" customWidth="1"/>
    <col min="14366" max="14366" width="17.42578125" customWidth="1"/>
    <col min="14367" max="14367" width="19.85546875" customWidth="1"/>
    <col min="14368" max="14368" width="17.7109375" customWidth="1"/>
    <col min="14369" max="14369" width="17.28515625" customWidth="1"/>
    <col min="14370" max="14370" width="18.5703125" customWidth="1"/>
    <col min="14371" max="14372" width="13.7109375" customWidth="1"/>
    <col min="14373" max="14375" width="15" customWidth="1"/>
    <col min="14376" max="14376" width="19.5703125" customWidth="1"/>
    <col min="14595" max="14595" width="67.42578125" customWidth="1"/>
    <col min="14596" max="14596" width="8.5703125" customWidth="1"/>
    <col min="14597" max="14600" width="8.85546875" customWidth="1"/>
    <col min="14601" max="14608" width="7.42578125" bestFit="1" customWidth="1"/>
    <col min="14609" max="14610" width="11.140625" bestFit="1" customWidth="1"/>
    <col min="14611" max="14612" width="15.85546875" bestFit="1" customWidth="1"/>
    <col min="14613" max="14613" width="16" bestFit="1" customWidth="1"/>
    <col min="14614" max="14614" width="17.140625" bestFit="1" customWidth="1"/>
    <col min="14615" max="14619" width="16.7109375" bestFit="1" customWidth="1"/>
    <col min="14620" max="14621" width="17.140625" bestFit="1" customWidth="1"/>
    <col min="14622" max="14622" width="17.42578125" customWidth="1"/>
    <col min="14623" max="14623" width="19.85546875" customWidth="1"/>
    <col min="14624" max="14624" width="17.7109375" customWidth="1"/>
    <col min="14625" max="14625" width="17.28515625" customWidth="1"/>
    <col min="14626" max="14626" width="18.5703125" customWidth="1"/>
    <col min="14627" max="14628" width="13.7109375" customWidth="1"/>
    <col min="14629" max="14631" width="15" customWidth="1"/>
    <col min="14632" max="14632" width="19.5703125" customWidth="1"/>
    <col min="14851" max="14851" width="67.42578125" customWidth="1"/>
    <col min="14852" max="14852" width="8.5703125" customWidth="1"/>
    <col min="14853" max="14856" width="8.85546875" customWidth="1"/>
    <col min="14857" max="14864" width="7.42578125" bestFit="1" customWidth="1"/>
    <col min="14865" max="14866" width="11.140625" bestFit="1" customWidth="1"/>
    <col min="14867" max="14868" width="15.85546875" bestFit="1" customWidth="1"/>
    <col min="14869" max="14869" width="16" bestFit="1" customWidth="1"/>
    <col min="14870" max="14870" width="17.140625" bestFit="1" customWidth="1"/>
    <col min="14871" max="14875" width="16.7109375" bestFit="1" customWidth="1"/>
    <col min="14876" max="14877" width="17.140625" bestFit="1" customWidth="1"/>
    <col min="14878" max="14878" width="17.42578125" customWidth="1"/>
    <col min="14879" max="14879" width="19.85546875" customWidth="1"/>
    <col min="14880" max="14880" width="17.7109375" customWidth="1"/>
    <col min="14881" max="14881" width="17.28515625" customWidth="1"/>
    <col min="14882" max="14882" width="18.5703125" customWidth="1"/>
    <col min="14883" max="14884" width="13.7109375" customWidth="1"/>
    <col min="14885" max="14887" width="15" customWidth="1"/>
    <col min="14888" max="14888" width="19.5703125" customWidth="1"/>
    <col min="15107" max="15107" width="67.42578125" customWidth="1"/>
    <col min="15108" max="15108" width="8.5703125" customWidth="1"/>
    <col min="15109" max="15112" width="8.85546875" customWidth="1"/>
    <col min="15113" max="15120" width="7.42578125" bestFit="1" customWidth="1"/>
    <col min="15121" max="15122" width="11.140625" bestFit="1" customWidth="1"/>
    <col min="15123" max="15124" width="15.85546875" bestFit="1" customWidth="1"/>
    <col min="15125" max="15125" width="16" bestFit="1" customWidth="1"/>
    <col min="15126" max="15126" width="17.140625" bestFit="1" customWidth="1"/>
    <col min="15127" max="15131" width="16.7109375" bestFit="1" customWidth="1"/>
    <col min="15132" max="15133" width="17.140625" bestFit="1" customWidth="1"/>
    <col min="15134" max="15134" width="17.42578125" customWidth="1"/>
    <col min="15135" max="15135" width="19.85546875" customWidth="1"/>
    <col min="15136" max="15136" width="17.7109375" customWidth="1"/>
    <col min="15137" max="15137" width="17.28515625" customWidth="1"/>
    <col min="15138" max="15138" width="18.5703125" customWidth="1"/>
    <col min="15139" max="15140" width="13.7109375" customWidth="1"/>
    <col min="15141" max="15143" width="15" customWidth="1"/>
    <col min="15144" max="15144" width="19.5703125" customWidth="1"/>
    <col min="15363" max="15363" width="67.42578125" customWidth="1"/>
    <col min="15364" max="15364" width="8.5703125" customWidth="1"/>
    <col min="15365" max="15368" width="8.85546875" customWidth="1"/>
    <col min="15369" max="15376" width="7.42578125" bestFit="1" customWidth="1"/>
    <col min="15377" max="15378" width="11.140625" bestFit="1" customWidth="1"/>
    <col min="15379" max="15380" width="15.85546875" bestFit="1" customWidth="1"/>
    <col min="15381" max="15381" width="16" bestFit="1" customWidth="1"/>
    <col min="15382" max="15382" width="17.140625" bestFit="1" customWidth="1"/>
    <col min="15383" max="15387" width="16.7109375" bestFit="1" customWidth="1"/>
    <col min="15388" max="15389" width="17.140625" bestFit="1" customWidth="1"/>
    <col min="15390" max="15390" width="17.42578125" customWidth="1"/>
    <col min="15391" max="15391" width="19.85546875" customWidth="1"/>
    <col min="15392" max="15392" width="17.7109375" customWidth="1"/>
    <col min="15393" max="15393" width="17.28515625" customWidth="1"/>
    <col min="15394" max="15394" width="18.5703125" customWidth="1"/>
    <col min="15395" max="15396" width="13.7109375" customWidth="1"/>
    <col min="15397" max="15399" width="15" customWidth="1"/>
    <col min="15400" max="15400" width="19.5703125" customWidth="1"/>
    <col min="15619" max="15619" width="67.42578125" customWidth="1"/>
    <col min="15620" max="15620" width="8.5703125" customWidth="1"/>
    <col min="15621" max="15624" width="8.85546875" customWidth="1"/>
    <col min="15625" max="15632" width="7.42578125" bestFit="1" customWidth="1"/>
    <col min="15633" max="15634" width="11.140625" bestFit="1" customWidth="1"/>
    <col min="15635" max="15636" width="15.85546875" bestFit="1" customWidth="1"/>
    <col min="15637" max="15637" width="16" bestFit="1" customWidth="1"/>
    <col min="15638" max="15638" width="17.140625" bestFit="1" customWidth="1"/>
    <col min="15639" max="15643" width="16.7109375" bestFit="1" customWidth="1"/>
    <col min="15644" max="15645" width="17.140625" bestFit="1" customWidth="1"/>
    <col min="15646" max="15646" width="17.42578125" customWidth="1"/>
    <col min="15647" max="15647" width="19.85546875" customWidth="1"/>
    <col min="15648" max="15648" width="17.7109375" customWidth="1"/>
    <col min="15649" max="15649" width="17.28515625" customWidth="1"/>
    <col min="15650" max="15650" width="18.5703125" customWidth="1"/>
    <col min="15651" max="15652" width="13.7109375" customWidth="1"/>
    <col min="15653" max="15655" width="15" customWidth="1"/>
    <col min="15656" max="15656" width="19.5703125" customWidth="1"/>
    <col min="15875" max="15875" width="67.42578125" customWidth="1"/>
    <col min="15876" max="15876" width="8.5703125" customWidth="1"/>
    <col min="15877" max="15880" width="8.85546875" customWidth="1"/>
    <col min="15881" max="15888" width="7.42578125" bestFit="1" customWidth="1"/>
    <col min="15889" max="15890" width="11.140625" bestFit="1" customWidth="1"/>
    <col min="15891" max="15892" width="15.85546875" bestFit="1" customWidth="1"/>
    <col min="15893" max="15893" width="16" bestFit="1" customWidth="1"/>
    <col min="15894" max="15894" width="17.140625" bestFit="1" customWidth="1"/>
    <col min="15895" max="15899" width="16.7109375" bestFit="1" customWidth="1"/>
    <col min="15900" max="15901" width="17.140625" bestFit="1" customWidth="1"/>
    <col min="15902" max="15902" width="17.42578125" customWidth="1"/>
    <col min="15903" max="15903" width="19.85546875" customWidth="1"/>
    <col min="15904" max="15904" width="17.7109375" customWidth="1"/>
    <col min="15905" max="15905" width="17.28515625" customWidth="1"/>
    <col min="15906" max="15906" width="18.5703125" customWidth="1"/>
    <col min="15907" max="15908" width="13.7109375" customWidth="1"/>
    <col min="15909" max="15911" width="15" customWidth="1"/>
    <col min="15912" max="15912" width="19.5703125" customWidth="1"/>
    <col min="16131" max="16131" width="67.42578125" customWidth="1"/>
    <col min="16132" max="16132" width="8.5703125" customWidth="1"/>
    <col min="16133" max="16136" width="8.85546875" customWidth="1"/>
    <col min="16137" max="16144" width="7.42578125" bestFit="1" customWidth="1"/>
    <col min="16145" max="16146" width="11.140625" bestFit="1" customWidth="1"/>
    <col min="16147" max="16148" width="15.85546875" bestFit="1" customWidth="1"/>
    <col min="16149" max="16149" width="16" bestFit="1" customWidth="1"/>
    <col min="16150" max="16150" width="17.140625" bestFit="1" customWidth="1"/>
    <col min="16151" max="16155" width="16.7109375" bestFit="1" customWidth="1"/>
    <col min="16156" max="16157" width="17.140625" bestFit="1" customWidth="1"/>
    <col min="16158" max="16158" width="17.42578125" customWidth="1"/>
    <col min="16159" max="16159" width="19.85546875" customWidth="1"/>
    <col min="16160" max="16160" width="17.7109375" customWidth="1"/>
    <col min="16161" max="16161" width="17.28515625" customWidth="1"/>
    <col min="16162" max="16162" width="18.5703125" customWidth="1"/>
    <col min="16163" max="16164" width="13.7109375" customWidth="1"/>
    <col min="16165" max="16167" width="15" customWidth="1"/>
    <col min="16168" max="16168" width="19.5703125" customWidth="1"/>
  </cols>
  <sheetData>
    <row r="1" spans="1:34" ht="15" customHeight="1"/>
    <row r="2" spans="1:34" ht="15" customHeight="1"/>
    <row r="3" spans="1:34" ht="26.25">
      <c r="A3" s="31" t="s">
        <v>48</v>
      </c>
      <c r="AD3" s="10"/>
    </row>
    <row r="4" spans="1:34" ht="39" customHeight="1">
      <c r="A4" s="415" t="s">
        <v>49</v>
      </c>
      <c r="B4" s="415"/>
      <c r="C4" s="415"/>
      <c r="D4" s="415"/>
      <c r="E4" s="415"/>
      <c r="F4" s="415"/>
      <c r="G4" s="415"/>
      <c r="H4" s="415"/>
      <c r="I4" s="415"/>
      <c r="J4" s="415"/>
      <c r="K4" s="415"/>
      <c r="AD4" s="10"/>
    </row>
    <row r="5" spans="1:34">
      <c r="A5" s="32" t="s">
        <v>50</v>
      </c>
      <c r="AD5" s="10"/>
    </row>
    <row r="6" spans="1:34" hidden="1">
      <c r="A6" s="33"/>
      <c r="F6" t="s">
        <v>51</v>
      </c>
      <c r="AD6" s="10"/>
    </row>
    <row r="7" spans="1:34">
      <c r="A7" s="192" t="s">
        <v>52</v>
      </c>
      <c r="AD7" s="10"/>
    </row>
    <row r="8" spans="1:34">
      <c r="A8" s="192" t="s">
        <v>53</v>
      </c>
      <c r="AD8" s="10"/>
      <c r="AE8" s="10"/>
      <c r="AF8" s="10"/>
    </row>
    <row r="9" spans="1:34">
      <c r="A9" s="192" t="s">
        <v>54</v>
      </c>
      <c r="AD9" s="10"/>
      <c r="AE9" s="10"/>
      <c r="AF9" s="10"/>
    </row>
    <row r="10" spans="1:34">
      <c r="A10" s="192" t="s">
        <v>55</v>
      </c>
      <c r="AD10" s="10"/>
      <c r="AE10" s="10"/>
      <c r="AF10" s="10"/>
    </row>
    <row r="11" spans="1:34">
      <c r="A11" s="192" t="s">
        <v>56</v>
      </c>
      <c r="AD11" s="10"/>
      <c r="AE11" s="10"/>
      <c r="AF11" s="10"/>
    </row>
    <row r="12" spans="1:34">
      <c r="A12" s="34"/>
    </row>
    <row r="13" spans="1:34" ht="27" customHeight="1">
      <c r="A13" s="240" t="s">
        <v>52</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422" t="s">
        <v>556</v>
      </c>
      <c r="AG13" s="422" t="s">
        <v>572</v>
      </c>
      <c r="AH13" s="425" t="s">
        <v>438</v>
      </c>
    </row>
    <row r="14" spans="1:34" s="36" customFormat="1" ht="23.25" customHeight="1">
      <c r="A14" s="37" t="s">
        <v>57</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423"/>
      <c r="AG14" s="423"/>
      <c r="AH14" s="426"/>
    </row>
    <row r="15" spans="1:34" ht="23.25" customHeight="1">
      <c r="A15" s="2" t="s">
        <v>58</v>
      </c>
      <c r="B15" s="12">
        <v>1989</v>
      </c>
      <c r="C15" s="12">
        <v>1990</v>
      </c>
      <c r="D15" s="12">
        <v>1991</v>
      </c>
      <c r="E15" s="12">
        <v>1992</v>
      </c>
      <c r="F15" s="12">
        <v>1993</v>
      </c>
      <c r="G15" s="12">
        <v>1994</v>
      </c>
      <c r="H15" s="12">
        <v>1995</v>
      </c>
      <c r="I15" s="12">
        <v>1996</v>
      </c>
      <c r="J15" s="12">
        <v>1997</v>
      </c>
      <c r="K15" s="12">
        <v>1998</v>
      </c>
      <c r="L15" s="12">
        <v>1999</v>
      </c>
      <c r="M15" s="12">
        <v>2000</v>
      </c>
      <c r="N15" s="12">
        <v>2001</v>
      </c>
      <c r="O15" s="12">
        <v>2002</v>
      </c>
      <c r="P15" s="207">
        <v>2003</v>
      </c>
      <c r="Q15" s="207">
        <v>2004</v>
      </c>
      <c r="R15" s="207">
        <v>2005</v>
      </c>
      <c r="S15" s="207">
        <v>2006</v>
      </c>
      <c r="T15" s="207">
        <v>2007</v>
      </c>
      <c r="U15" s="207">
        <v>2008</v>
      </c>
      <c r="V15" s="207">
        <v>2009</v>
      </c>
      <c r="W15" s="207">
        <v>2010</v>
      </c>
      <c r="X15" s="207">
        <v>2011</v>
      </c>
      <c r="Y15" s="207">
        <v>2012</v>
      </c>
      <c r="Z15" s="207">
        <v>2013</v>
      </c>
      <c r="AA15" s="37">
        <v>2014</v>
      </c>
      <c r="AB15" s="37">
        <v>2015</v>
      </c>
      <c r="AC15" s="37">
        <v>2016</v>
      </c>
      <c r="AD15" s="37">
        <v>2017</v>
      </c>
      <c r="AE15" s="37">
        <v>2018</v>
      </c>
      <c r="AF15" s="423"/>
      <c r="AG15" s="423"/>
      <c r="AH15" s="426"/>
    </row>
    <row r="16" spans="1:34" s="11" customFormat="1" ht="23.25" customHeight="1">
      <c r="A16" s="2" t="s">
        <v>59</v>
      </c>
      <c r="B16" s="12"/>
      <c r="C16" s="12"/>
      <c r="D16" s="12"/>
      <c r="E16" s="12"/>
      <c r="F16" s="12"/>
      <c r="G16" s="12"/>
      <c r="H16" s="12"/>
      <c r="I16" s="12"/>
      <c r="J16" s="12"/>
      <c r="K16" s="12"/>
      <c r="L16" s="12"/>
      <c r="M16" s="12"/>
      <c r="N16" s="12"/>
      <c r="O16" s="12"/>
      <c r="P16" s="207"/>
      <c r="Q16" s="207"/>
      <c r="R16" s="207"/>
      <c r="S16" s="207"/>
      <c r="T16" s="207"/>
      <c r="U16" s="207"/>
      <c r="V16" s="207"/>
      <c r="W16" s="207"/>
      <c r="X16" s="207"/>
      <c r="Y16" s="207"/>
      <c r="Z16" s="207"/>
      <c r="AA16" s="37"/>
      <c r="AB16" s="37"/>
      <c r="AC16" s="37"/>
      <c r="AD16" s="37"/>
      <c r="AE16" s="37"/>
      <c r="AF16" s="424"/>
      <c r="AG16" s="424"/>
      <c r="AH16" s="427"/>
    </row>
    <row r="17" spans="1:37">
      <c r="A17" s="23" t="s">
        <v>60</v>
      </c>
      <c r="B17" s="23">
        <v>100</v>
      </c>
      <c r="C17" s="23">
        <v>103</v>
      </c>
      <c r="D17" s="23">
        <v>96</v>
      </c>
      <c r="E17" s="23">
        <v>99</v>
      </c>
      <c r="F17" s="23">
        <v>102</v>
      </c>
      <c r="G17" s="23">
        <v>106</v>
      </c>
      <c r="H17" s="23">
        <v>111</v>
      </c>
      <c r="I17" s="23">
        <v>113</v>
      </c>
      <c r="J17" s="23">
        <v>113</v>
      </c>
      <c r="K17" s="23">
        <v>115</v>
      </c>
      <c r="L17" s="23">
        <v>111</v>
      </c>
      <c r="M17" s="23">
        <v>106</v>
      </c>
      <c r="N17" s="23">
        <v>98</v>
      </c>
      <c r="O17" s="23">
        <v>99</v>
      </c>
      <c r="P17" s="208">
        <v>102</v>
      </c>
      <c r="Q17" s="208">
        <v>103</v>
      </c>
      <c r="R17" s="208">
        <v>98</v>
      </c>
      <c r="S17" s="208">
        <v>99</v>
      </c>
      <c r="T17" s="208">
        <v>97</v>
      </c>
      <c r="U17" s="208">
        <v>97</v>
      </c>
      <c r="V17" s="208">
        <v>108</v>
      </c>
      <c r="W17" s="208">
        <v>103</v>
      </c>
      <c r="X17" s="208">
        <v>108</v>
      </c>
      <c r="Y17" s="208">
        <v>100</v>
      </c>
      <c r="Z17" s="208">
        <v>111</v>
      </c>
      <c r="AA17" s="38">
        <v>118</v>
      </c>
      <c r="AB17" s="38">
        <v>115</v>
      </c>
      <c r="AC17" s="38">
        <v>117</v>
      </c>
      <c r="AD17" s="38">
        <v>122</v>
      </c>
      <c r="AE17" s="346">
        <v>120</v>
      </c>
      <c r="AF17" s="212">
        <v>7930000</v>
      </c>
      <c r="AG17" s="378">
        <f>(AE17-AD17)/AD17</f>
        <v>-1.6393442622950821E-2</v>
      </c>
      <c r="AH17" s="212"/>
      <c r="AI17" s="206"/>
      <c r="AK17" s="39"/>
    </row>
    <row r="18" spans="1:37">
      <c r="A18" s="23" t="s">
        <v>61</v>
      </c>
      <c r="B18" s="23">
        <v>100</v>
      </c>
      <c r="C18" s="23">
        <v>105</v>
      </c>
      <c r="D18" s="23">
        <v>104</v>
      </c>
      <c r="E18" s="23">
        <v>104</v>
      </c>
      <c r="F18" s="23">
        <v>111</v>
      </c>
      <c r="G18" s="23">
        <v>113</v>
      </c>
      <c r="H18" s="23">
        <v>122</v>
      </c>
      <c r="I18" s="23">
        <v>121</v>
      </c>
      <c r="J18" s="23">
        <v>121</v>
      </c>
      <c r="K18" s="23">
        <v>112</v>
      </c>
      <c r="L18" s="23">
        <v>118</v>
      </c>
      <c r="M18" s="23">
        <v>115</v>
      </c>
      <c r="N18" s="23">
        <v>132</v>
      </c>
      <c r="O18" s="23">
        <v>154</v>
      </c>
      <c r="P18" s="208">
        <v>162</v>
      </c>
      <c r="Q18" s="208">
        <v>151</v>
      </c>
      <c r="R18" s="208">
        <v>164</v>
      </c>
      <c r="S18" s="208">
        <v>159</v>
      </c>
      <c r="T18" s="208">
        <v>167</v>
      </c>
      <c r="U18" s="208">
        <v>170</v>
      </c>
      <c r="V18" s="208">
        <v>186</v>
      </c>
      <c r="W18" s="208">
        <v>177</v>
      </c>
      <c r="X18" s="208">
        <v>193</v>
      </c>
      <c r="Y18" s="208">
        <v>189</v>
      </c>
      <c r="Z18" s="208">
        <v>193</v>
      </c>
      <c r="AA18" s="38">
        <v>203</v>
      </c>
      <c r="AB18" s="38">
        <v>217</v>
      </c>
      <c r="AC18" s="38">
        <v>235</v>
      </c>
      <c r="AD18" s="38">
        <v>241</v>
      </c>
      <c r="AE18" s="346">
        <v>243</v>
      </c>
      <c r="AF18" s="212">
        <v>10749000</v>
      </c>
      <c r="AG18" s="378">
        <f t="shared" ref="AG18:AG24" si="0">(AE18-AD18)/AD18</f>
        <v>8.2987551867219917E-3</v>
      </c>
      <c r="AH18" s="212"/>
      <c r="AK18" s="39"/>
    </row>
    <row r="19" spans="1:37">
      <c r="A19" s="23" t="s">
        <v>62</v>
      </c>
      <c r="B19" s="23">
        <v>100</v>
      </c>
      <c r="C19" s="23">
        <v>100</v>
      </c>
      <c r="D19" s="23">
        <v>100</v>
      </c>
      <c r="E19" s="23">
        <v>99</v>
      </c>
      <c r="F19" s="23">
        <v>100</v>
      </c>
      <c r="G19" s="23">
        <v>99</v>
      </c>
      <c r="H19" s="23">
        <v>103</v>
      </c>
      <c r="I19" s="23">
        <v>105</v>
      </c>
      <c r="J19" s="23">
        <v>105</v>
      </c>
      <c r="K19" s="23">
        <v>102</v>
      </c>
      <c r="L19" s="23">
        <v>105</v>
      </c>
      <c r="M19" s="23">
        <v>100</v>
      </c>
      <c r="N19" s="23">
        <v>94</v>
      </c>
      <c r="O19" s="23">
        <v>107</v>
      </c>
      <c r="P19" s="208">
        <v>113</v>
      </c>
      <c r="Q19" s="208">
        <v>111</v>
      </c>
      <c r="R19" s="208">
        <v>109</v>
      </c>
      <c r="S19" s="208">
        <v>110</v>
      </c>
      <c r="T19" s="208">
        <v>113</v>
      </c>
      <c r="U19" s="208">
        <v>113</v>
      </c>
      <c r="V19" s="208">
        <v>127</v>
      </c>
      <c r="W19" s="208">
        <v>129</v>
      </c>
      <c r="X19" s="208">
        <v>138</v>
      </c>
      <c r="Y19" s="208">
        <v>132</v>
      </c>
      <c r="Z19" s="208">
        <v>139</v>
      </c>
      <c r="AA19" s="38">
        <v>146</v>
      </c>
      <c r="AB19" s="38">
        <v>151</v>
      </c>
      <c r="AC19" s="38">
        <v>164</v>
      </c>
      <c r="AD19" s="38">
        <v>171</v>
      </c>
      <c r="AE19" s="346">
        <v>170</v>
      </c>
      <c r="AF19" s="212">
        <v>29189000</v>
      </c>
      <c r="AG19" s="378">
        <f t="shared" si="0"/>
        <v>-5.8479532163742687E-3</v>
      </c>
      <c r="AH19" s="212"/>
      <c r="AK19" s="39"/>
    </row>
    <row r="20" spans="1:37">
      <c r="A20" s="23" t="s">
        <v>63</v>
      </c>
      <c r="B20" s="23">
        <v>100</v>
      </c>
      <c r="C20" s="23">
        <v>102</v>
      </c>
      <c r="D20" s="23">
        <v>98</v>
      </c>
      <c r="E20" s="23">
        <v>99</v>
      </c>
      <c r="F20" s="23">
        <v>101</v>
      </c>
      <c r="G20" s="23">
        <v>99</v>
      </c>
      <c r="H20" s="23">
        <v>99</v>
      </c>
      <c r="I20" s="23">
        <v>103</v>
      </c>
      <c r="J20" s="23">
        <v>108</v>
      </c>
      <c r="K20" s="23">
        <v>107</v>
      </c>
      <c r="L20" s="23">
        <v>108</v>
      </c>
      <c r="M20" s="23">
        <v>108</v>
      </c>
      <c r="N20" s="23">
        <v>86</v>
      </c>
      <c r="O20" s="23">
        <v>98</v>
      </c>
      <c r="P20" s="208">
        <v>97</v>
      </c>
      <c r="Q20" s="208">
        <v>96</v>
      </c>
      <c r="R20" s="208">
        <v>94</v>
      </c>
      <c r="S20" s="208">
        <v>96</v>
      </c>
      <c r="T20" s="208">
        <v>124</v>
      </c>
      <c r="U20" s="208">
        <v>124</v>
      </c>
      <c r="V20" s="208">
        <v>134</v>
      </c>
      <c r="W20" s="208">
        <v>136</v>
      </c>
      <c r="X20" s="208">
        <v>147</v>
      </c>
      <c r="Y20" s="208">
        <v>144</v>
      </c>
      <c r="Z20" s="208">
        <v>162</v>
      </c>
      <c r="AA20" s="38">
        <v>170</v>
      </c>
      <c r="AB20" s="38">
        <v>177</v>
      </c>
      <c r="AC20" s="38">
        <v>180</v>
      </c>
      <c r="AD20" s="38">
        <v>195</v>
      </c>
      <c r="AE20" s="346">
        <v>191</v>
      </c>
      <c r="AF20" s="212">
        <v>4855000</v>
      </c>
      <c r="AG20" s="378">
        <f t="shared" si="0"/>
        <v>-2.0512820512820513E-2</v>
      </c>
      <c r="AH20" s="212"/>
      <c r="AK20" s="39"/>
    </row>
    <row r="21" spans="1:37">
      <c r="A21" s="23" t="s">
        <v>64</v>
      </c>
      <c r="B21" s="23">
        <v>100</v>
      </c>
      <c r="C21" s="23">
        <v>103</v>
      </c>
      <c r="D21" s="23">
        <v>112</v>
      </c>
      <c r="E21" s="23">
        <v>124</v>
      </c>
      <c r="F21" s="23">
        <v>132</v>
      </c>
      <c r="G21" s="23">
        <v>34</v>
      </c>
      <c r="H21" s="23">
        <v>142</v>
      </c>
      <c r="I21" s="23">
        <v>151</v>
      </c>
      <c r="J21" s="23">
        <v>141</v>
      </c>
      <c r="K21" s="23">
        <v>140</v>
      </c>
      <c r="L21" s="23">
        <v>148</v>
      </c>
      <c r="M21" s="23">
        <v>140</v>
      </c>
      <c r="N21" s="23">
        <v>130</v>
      </c>
      <c r="O21" s="23">
        <v>143</v>
      </c>
      <c r="P21" s="208">
        <v>152</v>
      </c>
      <c r="Q21" s="208">
        <v>156</v>
      </c>
      <c r="R21" s="208">
        <v>162</v>
      </c>
      <c r="S21" s="208">
        <v>163</v>
      </c>
      <c r="T21" s="208">
        <v>182</v>
      </c>
      <c r="U21" s="208">
        <v>193</v>
      </c>
      <c r="V21" s="208">
        <v>202</v>
      </c>
      <c r="W21" s="208">
        <v>197</v>
      </c>
      <c r="X21" s="208">
        <v>202</v>
      </c>
      <c r="Y21" s="208">
        <v>198</v>
      </c>
      <c r="Z21" s="208">
        <v>211</v>
      </c>
      <c r="AA21" s="38">
        <v>232</v>
      </c>
      <c r="AB21" s="38">
        <v>240</v>
      </c>
      <c r="AC21" s="38">
        <v>236</v>
      </c>
      <c r="AD21" s="38">
        <v>246</v>
      </c>
      <c r="AE21" s="346">
        <v>236</v>
      </c>
      <c r="AF21" s="212">
        <v>9560000</v>
      </c>
      <c r="AG21" s="378">
        <f t="shared" si="0"/>
        <v>-4.065040650406504E-2</v>
      </c>
      <c r="AH21" s="212"/>
      <c r="AK21" s="39"/>
    </row>
    <row r="22" spans="1:37">
      <c r="A22" s="23" t="s">
        <v>65</v>
      </c>
      <c r="B22" s="23">
        <v>100</v>
      </c>
      <c r="C22" s="23">
        <v>103</v>
      </c>
      <c r="D22" s="23">
        <v>95</v>
      </c>
      <c r="E22" s="23">
        <v>97</v>
      </c>
      <c r="F22" s="23">
        <v>96</v>
      </c>
      <c r="G22" s="23">
        <v>97</v>
      </c>
      <c r="H22" s="23">
        <v>90</v>
      </c>
      <c r="I22" s="23">
        <v>94</v>
      </c>
      <c r="J22" s="23">
        <v>89</v>
      </c>
      <c r="K22" s="23">
        <v>87</v>
      </c>
      <c r="L22" s="23">
        <v>72</v>
      </c>
      <c r="M22" s="23">
        <v>70</v>
      </c>
      <c r="N22" s="23">
        <v>66</v>
      </c>
      <c r="O22" s="23">
        <v>66</v>
      </c>
      <c r="P22" s="208">
        <v>62</v>
      </c>
      <c r="Q22" s="208">
        <v>63</v>
      </c>
      <c r="R22" s="208">
        <v>65</v>
      </c>
      <c r="S22" s="208">
        <v>67</v>
      </c>
      <c r="T22" s="208">
        <v>67</v>
      </c>
      <c r="U22" s="208">
        <v>71</v>
      </c>
      <c r="V22" s="208">
        <v>75</v>
      </c>
      <c r="W22" s="208">
        <v>78</v>
      </c>
      <c r="X22" s="208">
        <v>83</v>
      </c>
      <c r="Y22" s="208">
        <v>81</v>
      </c>
      <c r="Z22" s="208">
        <v>91</v>
      </c>
      <c r="AA22" s="38">
        <v>86</v>
      </c>
      <c r="AB22" s="38">
        <v>86</v>
      </c>
      <c r="AC22" s="38">
        <v>79</v>
      </c>
      <c r="AD22" s="38">
        <v>82</v>
      </c>
      <c r="AE22" s="346">
        <v>85</v>
      </c>
      <c r="AF22" s="212">
        <v>8841000</v>
      </c>
      <c r="AG22" s="378">
        <f t="shared" si="0"/>
        <v>3.6585365853658534E-2</v>
      </c>
      <c r="AH22" s="212"/>
      <c r="AK22" s="39"/>
    </row>
    <row r="23" spans="1:37">
      <c r="A23" s="23" t="s">
        <v>66</v>
      </c>
      <c r="B23" s="23">
        <v>100</v>
      </c>
      <c r="C23" s="23">
        <v>101</v>
      </c>
      <c r="D23" s="23">
        <v>105</v>
      </c>
      <c r="E23" s="23">
        <v>199</v>
      </c>
      <c r="F23" s="23">
        <v>102</v>
      </c>
      <c r="G23" s="23">
        <v>97</v>
      </c>
      <c r="H23" s="23">
        <v>102</v>
      </c>
      <c r="I23" s="23">
        <v>97</v>
      </c>
      <c r="J23" s="23">
        <v>97</v>
      </c>
      <c r="K23" s="23">
        <v>95</v>
      </c>
      <c r="L23" s="23">
        <v>95</v>
      </c>
      <c r="M23" s="23">
        <v>90</v>
      </c>
      <c r="N23" s="23">
        <v>93</v>
      </c>
      <c r="O23" s="23">
        <v>93</v>
      </c>
      <c r="P23" s="208">
        <v>99</v>
      </c>
      <c r="Q23" s="208">
        <v>106</v>
      </c>
      <c r="R23" s="208">
        <v>110</v>
      </c>
      <c r="S23" s="208">
        <v>121</v>
      </c>
      <c r="T23" s="208">
        <v>117</v>
      </c>
      <c r="U23" s="208">
        <v>121</v>
      </c>
      <c r="V23" s="208">
        <v>122</v>
      </c>
      <c r="W23" s="208">
        <v>158</v>
      </c>
      <c r="X23" s="208">
        <v>175</v>
      </c>
      <c r="Y23" s="208">
        <v>177</v>
      </c>
      <c r="Z23" s="208">
        <v>193</v>
      </c>
      <c r="AA23" s="38">
        <v>195</v>
      </c>
      <c r="AB23" s="38">
        <v>197</v>
      </c>
      <c r="AC23" s="38">
        <v>192</v>
      </c>
      <c r="AD23" s="38">
        <v>206</v>
      </c>
      <c r="AE23" s="346">
        <v>211</v>
      </c>
      <c r="AF23" s="212">
        <v>4634000</v>
      </c>
      <c r="AG23" s="378">
        <f t="shared" si="0"/>
        <v>2.4271844660194174E-2</v>
      </c>
      <c r="AH23" s="212"/>
      <c r="AK23" s="39"/>
    </row>
    <row r="24" spans="1:37" s="11" customFormat="1">
      <c r="A24" s="6" t="s">
        <v>67</v>
      </c>
      <c r="B24" s="6">
        <v>100</v>
      </c>
      <c r="C24" s="6">
        <v>102</v>
      </c>
      <c r="D24" s="6">
        <v>99</v>
      </c>
      <c r="E24" s="6">
        <v>100</v>
      </c>
      <c r="F24" s="6">
        <v>102</v>
      </c>
      <c r="G24" s="6">
        <v>103</v>
      </c>
      <c r="H24" s="6">
        <v>104</v>
      </c>
      <c r="I24" s="6">
        <v>107</v>
      </c>
      <c r="J24" s="6">
        <v>105</v>
      </c>
      <c r="K24" s="6">
        <v>103</v>
      </c>
      <c r="L24" s="6">
        <v>100</v>
      </c>
      <c r="M24" s="6">
        <v>96</v>
      </c>
      <c r="N24" s="6">
        <v>92</v>
      </c>
      <c r="O24" s="6">
        <v>99</v>
      </c>
      <c r="P24" s="204">
        <v>102</v>
      </c>
      <c r="Q24" s="204">
        <v>101</v>
      </c>
      <c r="R24" s="204">
        <v>102</v>
      </c>
      <c r="S24" s="204">
        <v>104</v>
      </c>
      <c r="T24" s="204">
        <v>106</v>
      </c>
      <c r="U24" s="204">
        <v>108</v>
      </c>
      <c r="V24" s="204">
        <v>117</v>
      </c>
      <c r="W24" s="204">
        <v>119</v>
      </c>
      <c r="X24" s="204">
        <v>127</v>
      </c>
      <c r="Y24" s="204">
        <v>123</v>
      </c>
      <c r="Z24" s="204">
        <v>132</v>
      </c>
      <c r="AA24" s="205">
        <v>136</v>
      </c>
      <c r="AB24" s="205">
        <v>139</v>
      </c>
      <c r="AC24" s="205">
        <v>144</v>
      </c>
      <c r="AD24" s="205">
        <v>155</v>
      </c>
      <c r="AE24" s="347">
        <v>149</v>
      </c>
      <c r="AF24" s="330">
        <v>75759000</v>
      </c>
      <c r="AG24" s="378">
        <f t="shared" si="0"/>
        <v>-3.870967741935484E-2</v>
      </c>
      <c r="AH24" s="212"/>
      <c r="AK24" s="252"/>
    </row>
    <row r="25" spans="1:37" ht="94.5" customHeight="1">
      <c r="A25" s="2" t="s">
        <v>68</v>
      </c>
      <c r="B25" s="207">
        <v>1989</v>
      </c>
      <c r="C25" s="207">
        <v>1990</v>
      </c>
      <c r="D25" s="207">
        <v>1991</v>
      </c>
      <c r="E25" s="207">
        <v>1992</v>
      </c>
      <c r="F25" s="207">
        <v>1993</v>
      </c>
      <c r="G25" s="207">
        <v>1994</v>
      </c>
      <c r="H25" s="207">
        <v>1995</v>
      </c>
      <c r="I25" s="207">
        <v>1996</v>
      </c>
      <c r="J25" s="207">
        <v>1997</v>
      </c>
      <c r="K25" s="207">
        <v>1998</v>
      </c>
      <c r="L25" s="207">
        <v>1999</v>
      </c>
      <c r="M25" s="207">
        <v>2000</v>
      </c>
      <c r="N25" s="207">
        <v>2001</v>
      </c>
      <c r="O25" s="207">
        <v>2002</v>
      </c>
      <c r="P25" s="207">
        <v>2003</v>
      </c>
      <c r="Q25" s="207">
        <v>2004</v>
      </c>
      <c r="R25" s="207">
        <v>2005</v>
      </c>
      <c r="S25" s="207">
        <v>2006</v>
      </c>
      <c r="T25" s="207">
        <v>2007</v>
      </c>
      <c r="U25" s="207">
        <v>2008</v>
      </c>
      <c r="V25" s="207">
        <v>2009</v>
      </c>
      <c r="W25" s="207">
        <v>2010</v>
      </c>
      <c r="X25" s="207">
        <v>2011</v>
      </c>
      <c r="Y25" s="207">
        <v>2012</v>
      </c>
      <c r="Z25" s="207">
        <v>2013</v>
      </c>
      <c r="AA25" s="37">
        <v>2014</v>
      </c>
      <c r="AB25" s="37">
        <v>2015</v>
      </c>
      <c r="AC25" s="37">
        <v>2016</v>
      </c>
      <c r="AD25" s="37">
        <v>2017</v>
      </c>
      <c r="AE25" s="37">
        <v>2018</v>
      </c>
      <c r="AF25" s="213" t="s">
        <v>557</v>
      </c>
      <c r="AG25" s="349" t="s">
        <v>573</v>
      </c>
      <c r="AH25" s="349" t="s">
        <v>574</v>
      </c>
    </row>
    <row r="26" spans="1:37">
      <c r="A26" s="23" t="s">
        <v>69</v>
      </c>
      <c r="B26" s="41" t="s">
        <v>70</v>
      </c>
      <c r="C26" s="41" t="s">
        <v>70</v>
      </c>
      <c r="D26" s="41" t="s">
        <v>70</v>
      </c>
      <c r="E26" s="41" t="s">
        <v>70</v>
      </c>
      <c r="F26" s="41" t="s">
        <v>70</v>
      </c>
      <c r="G26" s="41" t="s">
        <v>70</v>
      </c>
      <c r="H26" s="41" t="s">
        <v>70</v>
      </c>
      <c r="I26" s="41" t="s">
        <v>70</v>
      </c>
      <c r="J26" s="41" t="s">
        <v>70</v>
      </c>
      <c r="K26" s="41" t="s">
        <v>70</v>
      </c>
      <c r="L26" s="41" t="s">
        <v>70</v>
      </c>
      <c r="M26" s="23">
        <v>100</v>
      </c>
      <c r="N26" s="23">
        <v>87</v>
      </c>
      <c r="O26" s="23">
        <v>121</v>
      </c>
      <c r="P26" s="208">
        <v>138</v>
      </c>
      <c r="Q26" s="208">
        <v>135</v>
      </c>
      <c r="R26" s="208">
        <v>140</v>
      </c>
      <c r="S26" s="208">
        <v>140</v>
      </c>
      <c r="T26" s="208">
        <v>149</v>
      </c>
      <c r="U26" s="208">
        <v>145</v>
      </c>
      <c r="V26" s="208">
        <v>160</v>
      </c>
      <c r="W26" s="208">
        <v>153</v>
      </c>
      <c r="X26" s="208">
        <v>153</v>
      </c>
      <c r="Y26" s="208">
        <v>142</v>
      </c>
      <c r="Z26" s="208">
        <v>159</v>
      </c>
      <c r="AA26" s="38">
        <v>164</v>
      </c>
      <c r="AB26" s="38">
        <v>171</v>
      </c>
      <c r="AC26" s="38">
        <v>178</v>
      </c>
      <c r="AD26" s="38">
        <v>197</v>
      </c>
      <c r="AE26" s="38">
        <v>195</v>
      </c>
      <c r="AF26" s="212">
        <v>2457000</v>
      </c>
      <c r="AG26" s="42">
        <v>-1.015228426395939E-2</v>
      </c>
      <c r="AH26" s="42">
        <v>3.2431790282342693E-2</v>
      </c>
      <c r="AI26" s="253"/>
    </row>
    <row r="27" spans="1:37">
      <c r="A27" s="23" t="s">
        <v>71</v>
      </c>
      <c r="B27" s="41" t="s">
        <v>70</v>
      </c>
      <c r="C27" s="41" t="s">
        <v>70</v>
      </c>
      <c r="D27" s="41" t="s">
        <v>70</v>
      </c>
      <c r="E27" s="41" t="s">
        <v>70</v>
      </c>
      <c r="F27" s="41" t="s">
        <v>70</v>
      </c>
      <c r="G27" s="41" t="s">
        <v>70</v>
      </c>
      <c r="H27" s="41" t="s">
        <v>70</v>
      </c>
      <c r="I27" s="41" t="s">
        <v>70</v>
      </c>
      <c r="J27" s="41" t="s">
        <v>70</v>
      </c>
      <c r="K27" s="41" t="s">
        <v>70</v>
      </c>
      <c r="L27" s="41" t="s">
        <v>70</v>
      </c>
      <c r="M27" s="23">
        <v>100</v>
      </c>
      <c r="N27" s="23">
        <v>95</v>
      </c>
      <c r="O27" s="23">
        <v>110</v>
      </c>
      <c r="P27" s="208">
        <v>114</v>
      </c>
      <c r="Q27" s="208">
        <v>115</v>
      </c>
      <c r="R27" s="208">
        <v>123</v>
      </c>
      <c r="S27" s="208">
        <v>135</v>
      </c>
      <c r="T27" s="208">
        <v>139</v>
      </c>
      <c r="U27" s="208">
        <v>143</v>
      </c>
      <c r="V27" s="208">
        <v>155</v>
      </c>
      <c r="W27" s="208">
        <v>151</v>
      </c>
      <c r="X27" s="208">
        <v>158</v>
      </c>
      <c r="Y27" s="208">
        <v>167</v>
      </c>
      <c r="Z27" s="208">
        <v>165</v>
      </c>
      <c r="AA27" s="38">
        <v>185</v>
      </c>
      <c r="AB27" s="38">
        <v>188</v>
      </c>
      <c r="AC27" s="38">
        <v>191</v>
      </c>
      <c r="AD27" s="38">
        <v>201</v>
      </c>
      <c r="AE27" s="38">
        <v>210</v>
      </c>
      <c r="AF27" s="212">
        <v>4454000</v>
      </c>
      <c r="AG27" s="42">
        <v>4.4776119402985072E-2</v>
      </c>
      <c r="AH27" s="42">
        <v>5.8791694716139334E-2</v>
      </c>
      <c r="AI27" s="253"/>
    </row>
    <row r="28" spans="1:37">
      <c r="A28" s="23" t="s">
        <v>72</v>
      </c>
      <c r="B28" s="41" t="s">
        <v>70</v>
      </c>
      <c r="C28" s="41" t="s">
        <v>70</v>
      </c>
      <c r="D28" s="41" t="s">
        <v>70</v>
      </c>
      <c r="E28" s="41" t="s">
        <v>70</v>
      </c>
      <c r="F28" s="41" t="s">
        <v>70</v>
      </c>
      <c r="G28" s="41" t="s">
        <v>70</v>
      </c>
      <c r="H28" s="41" t="s">
        <v>70</v>
      </c>
      <c r="I28" s="41" t="s">
        <v>70</v>
      </c>
      <c r="J28" s="41" t="s">
        <v>70</v>
      </c>
      <c r="K28" s="41" t="s">
        <v>70</v>
      </c>
      <c r="L28" s="41" t="s">
        <v>70</v>
      </c>
      <c r="M28" s="23">
        <v>100</v>
      </c>
      <c r="N28" s="23">
        <v>86</v>
      </c>
      <c r="O28" s="23">
        <v>91</v>
      </c>
      <c r="P28" s="208">
        <v>95</v>
      </c>
      <c r="Q28" s="208">
        <v>98</v>
      </c>
      <c r="R28" s="208">
        <v>100</v>
      </c>
      <c r="S28" s="208">
        <v>102</v>
      </c>
      <c r="T28" s="208">
        <v>103</v>
      </c>
      <c r="U28" s="208">
        <v>108</v>
      </c>
      <c r="V28" s="208">
        <v>117</v>
      </c>
      <c r="W28" s="208">
        <v>118</v>
      </c>
      <c r="X28" s="208">
        <v>120</v>
      </c>
      <c r="Y28" s="208">
        <v>116</v>
      </c>
      <c r="Z28" s="208">
        <v>120</v>
      </c>
      <c r="AA28" s="38">
        <v>122</v>
      </c>
      <c r="AB28" s="38">
        <v>130</v>
      </c>
      <c r="AC28" s="38">
        <v>132</v>
      </c>
      <c r="AD28" s="38">
        <v>139</v>
      </c>
      <c r="AE28" s="38">
        <v>135</v>
      </c>
      <c r="AF28" s="212">
        <v>4389000</v>
      </c>
      <c r="AG28" s="42">
        <v>-2.8776978417266189E-2</v>
      </c>
      <c r="AH28" s="42">
        <v>5.7933710846236088E-2</v>
      </c>
      <c r="AI28" s="253"/>
    </row>
    <row r="29" spans="1:37">
      <c r="A29" s="23" t="s">
        <v>73</v>
      </c>
      <c r="B29" s="41" t="s">
        <v>70</v>
      </c>
      <c r="C29" s="41" t="s">
        <v>70</v>
      </c>
      <c r="D29" s="41" t="s">
        <v>70</v>
      </c>
      <c r="E29" s="41" t="s">
        <v>70</v>
      </c>
      <c r="F29" s="41" t="s">
        <v>70</v>
      </c>
      <c r="G29" s="41" t="s">
        <v>70</v>
      </c>
      <c r="H29" s="41" t="s">
        <v>70</v>
      </c>
      <c r="I29" s="41" t="s">
        <v>70</v>
      </c>
      <c r="J29" s="41" t="s">
        <v>70</v>
      </c>
      <c r="K29" s="41" t="s">
        <v>70</v>
      </c>
      <c r="L29" s="41" t="s">
        <v>70</v>
      </c>
      <c r="M29" s="23">
        <v>100</v>
      </c>
      <c r="N29" s="23">
        <v>91</v>
      </c>
      <c r="O29" s="23">
        <v>109</v>
      </c>
      <c r="P29" s="208">
        <v>115</v>
      </c>
      <c r="Q29" s="208">
        <v>112</v>
      </c>
      <c r="R29" s="208">
        <v>113</v>
      </c>
      <c r="S29" s="208">
        <v>114</v>
      </c>
      <c r="T29" s="208">
        <v>121</v>
      </c>
      <c r="U29" s="208">
        <v>125</v>
      </c>
      <c r="V29" s="208">
        <v>132</v>
      </c>
      <c r="W29" s="208">
        <v>136</v>
      </c>
      <c r="X29" s="208">
        <v>145</v>
      </c>
      <c r="Y29" s="208">
        <v>142</v>
      </c>
      <c r="Z29" s="208">
        <v>155</v>
      </c>
      <c r="AA29" s="38">
        <v>152</v>
      </c>
      <c r="AB29" s="38">
        <v>167</v>
      </c>
      <c r="AC29" s="38">
        <v>171</v>
      </c>
      <c r="AD29" s="38">
        <v>173</v>
      </c>
      <c r="AE29" s="38">
        <v>172</v>
      </c>
      <c r="AF29" s="212">
        <v>3358000</v>
      </c>
      <c r="AG29" s="42">
        <v>-5.7803468208092483E-3</v>
      </c>
      <c r="AH29" s="42">
        <v>4.4324766694386147E-2</v>
      </c>
      <c r="AI29" s="253"/>
    </row>
    <row r="30" spans="1:37">
      <c r="A30" s="23" t="s">
        <v>74</v>
      </c>
      <c r="B30" s="30" t="s">
        <v>70</v>
      </c>
      <c r="C30" s="30" t="s">
        <v>70</v>
      </c>
      <c r="D30" s="30" t="s">
        <v>70</v>
      </c>
      <c r="E30" s="30" t="s">
        <v>70</v>
      </c>
      <c r="F30" s="30" t="s">
        <v>70</v>
      </c>
      <c r="G30" s="30" t="s">
        <v>70</v>
      </c>
      <c r="H30" s="30" t="s">
        <v>70</v>
      </c>
      <c r="I30" s="30" t="s">
        <v>70</v>
      </c>
      <c r="J30" s="30" t="s">
        <v>70</v>
      </c>
      <c r="K30" s="30" t="s">
        <v>70</v>
      </c>
      <c r="L30" s="30" t="s">
        <v>70</v>
      </c>
      <c r="M30" s="23">
        <v>100</v>
      </c>
      <c r="N30" s="23">
        <v>93</v>
      </c>
      <c r="O30" s="23">
        <v>96</v>
      </c>
      <c r="P30" s="208">
        <v>96</v>
      </c>
      <c r="Q30" s="208">
        <v>97</v>
      </c>
      <c r="R30" s="208">
        <v>103</v>
      </c>
      <c r="S30" s="208">
        <v>101</v>
      </c>
      <c r="T30" s="208">
        <v>109</v>
      </c>
      <c r="U30" s="208">
        <v>118</v>
      </c>
      <c r="V30" s="208">
        <v>134</v>
      </c>
      <c r="W30" s="208">
        <v>136</v>
      </c>
      <c r="X30" s="208">
        <v>148</v>
      </c>
      <c r="Y30" s="208">
        <v>147</v>
      </c>
      <c r="Z30" s="208">
        <v>151</v>
      </c>
      <c r="AA30" s="38">
        <v>160</v>
      </c>
      <c r="AB30" s="38">
        <v>167</v>
      </c>
      <c r="AC30" s="38">
        <v>179</v>
      </c>
      <c r="AD30" s="38">
        <v>186</v>
      </c>
      <c r="AE30" s="38">
        <v>186</v>
      </c>
      <c r="AF30" s="212">
        <v>6085000</v>
      </c>
      <c r="AG30" s="42">
        <v>0</v>
      </c>
      <c r="AH30" s="42">
        <v>8.0320489974788467E-2</v>
      </c>
      <c r="AI30" s="253"/>
    </row>
    <row r="31" spans="1:37">
      <c r="A31" s="23" t="s">
        <v>75</v>
      </c>
      <c r="B31" s="41" t="s">
        <v>70</v>
      </c>
      <c r="C31" s="41" t="s">
        <v>70</v>
      </c>
      <c r="D31" s="41" t="s">
        <v>70</v>
      </c>
      <c r="E31" s="41" t="s">
        <v>70</v>
      </c>
      <c r="F31" s="41" t="s">
        <v>70</v>
      </c>
      <c r="G31" s="41" t="s">
        <v>70</v>
      </c>
      <c r="H31" s="41" t="s">
        <v>70</v>
      </c>
      <c r="I31" s="41" t="s">
        <v>70</v>
      </c>
      <c r="J31" s="41" t="s">
        <v>70</v>
      </c>
      <c r="K31" s="41" t="s">
        <v>70</v>
      </c>
      <c r="L31" s="41" t="s">
        <v>70</v>
      </c>
      <c r="M31" s="23">
        <v>100</v>
      </c>
      <c r="N31" s="23">
        <v>95</v>
      </c>
      <c r="O31" s="23">
        <v>95</v>
      </c>
      <c r="P31" s="208">
        <v>94</v>
      </c>
      <c r="Q31" s="208">
        <v>87</v>
      </c>
      <c r="R31" s="208">
        <v>88</v>
      </c>
      <c r="S31" s="208">
        <v>87</v>
      </c>
      <c r="T31" s="208">
        <v>84</v>
      </c>
      <c r="U31" s="208">
        <v>87</v>
      </c>
      <c r="V31" s="208">
        <v>93</v>
      </c>
      <c r="W31" s="208">
        <v>96</v>
      </c>
      <c r="X31" s="208">
        <v>106</v>
      </c>
      <c r="Y31" s="208">
        <v>100</v>
      </c>
      <c r="Z31" s="208">
        <v>108</v>
      </c>
      <c r="AA31" s="38">
        <v>116</v>
      </c>
      <c r="AB31" s="38">
        <v>117</v>
      </c>
      <c r="AC31" s="38">
        <v>125</v>
      </c>
      <c r="AD31" s="38">
        <v>136</v>
      </c>
      <c r="AE31" s="38">
        <v>138</v>
      </c>
      <c r="AF31" s="212">
        <v>4783000</v>
      </c>
      <c r="AG31" s="42">
        <v>1.4705882352941176E-2</v>
      </c>
      <c r="AH31" s="42">
        <v>6.3134413073034232E-2</v>
      </c>
      <c r="AI31" s="253"/>
    </row>
    <row r="32" spans="1:37">
      <c r="A32" s="23" t="s">
        <v>76</v>
      </c>
      <c r="B32" s="41" t="s">
        <v>70</v>
      </c>
      <c r="C32" s="41" t="s">
        <v>70</v>
      </c>
      <c r="D32" s="41" t="s">
        <v>70</v>
      </c>
      <c r="E32" s="41" t="s">
        <v>70</v>
      </c>
      <c r="F32" s="41" t="s">
        <v>70</v>
      </c>
      <c r="G32" s="41" t="s">
        <v>70</v>
      </c>
      <c r="H32" s="41" t="s">
        <v>70</v>
      </c>
      <c r="I32" s="41" t="s">
        <v>70</v>
      </c>
      <c r="J32" s="41" t="s">
        <v>70</v>
      </c>
      <c r="K32" s="41" t="s">
        <v>70</v>
      </c>
      <c r="L32" s="41" t="s">
        <v>70</v>
      </c>
      <c r="M32" s="23">
        <v>100</v>
      </c>
      <c r="N32" s="23">
        <v>98</v>
      </c>
      <c r="O32" s="23">
        <v>100</v>
      </c>
      <c r="P32" s="208">
        <v>103</v>
      </c>
      <c r="Q32" s="208">
        <v>109</v>
      </c>
      <c r="R32" s="208">
        <v>108</v>
      </c>
      <c r="S32" s="208">
        <v>115</v>
      </c>
      <c r="T32" s="208">
        <v>117</v>
      </c>
      <c r="U32" s="208">
        <v>132</v>
      </c>
      <c r="V32" s="208">
        <v>138</v>
      </c>
      <c r="W32" s="208">
        <v>147</v>
      </c>
      <c r="X32" s="208">
        <v>160</v>
      </c>
      <c r="Y32" s="208">
        <v>154</v>
      </c>
      <c r="Z32" s="208">
        <v>175</v>
      </c>
      <c r="AA32" s="38">
        <v>177</v>
      </c>
      <c r="AB32" s="38">
        <v>169</v>
      </c>
      <c r="AC32" s="38">
        <v>168</v>
      </c>
      <c r="AD32" s="38">
        <v>172</v>
      </c>
      <c r="AE32" s="38">
        <v>170</v>
      </c>
      <c r="AF32" s="212">
        <v>18157000</v>
      </c>
      <c r="AG32" s="42">
        <v>-1.1627906976744186E-2</v>
      </c>
      <c r="AH32" s="42">
        <v>0.23966789424358823</v>
      </c>
      <c r="AI32" s="253"/>
    </row>
    <row r="33" spans="1:35">
      <c r="A33" s="23" t="s">
        <v>77</v>
      </c>
      <c r="B33" s="41" t="s">
        <v>70</v>
      </c>
      <c r="C33" s="41" t="s">
        <v>70</v>
      </c>
      <c r="D33" s="41" t="s">
        <v>70</v>
      </c>
      <c r="E33" s="41" t="s">
        <v>70</v>
      </c>
      <c r="F33" s="41" t="s">
        <v>70</v>
      </c>
      <c r="G33" s="41" t="s">
        <v>70</v>
      </c>
      <c r="H33" s="41" t="s">
        <v>70</v>
      </c>
      <c r="I33" s="41" t="s">
        <v>70</v>
      </c>
      <c r="J33" s="41" t="s">
        <v>70</v>
      </c>
      <c r="K33" s="41" t="s">
        <v>70</v>
      </c>
      <c r="L33" s="41" t="s">
        <v>70</v>
      </c>
      <c r="M33" s="23">
        <v>100</v>
      </c>
      <c r="N33" s="23">
        <v>95</v>
      </c>
      <c r="O33" s="23">
        <v>100</v>
      </c>
      <c r="P33" s="208">
        <v>105</v>
      </c>
      <c r="Q33" s="208">
        <v>103</v>
      </c>
      <c r="R33" s="208">
        <v>106</v>
      </c>
      <c r="S33" s="208">
        <v>103</v>
      </c>
      <c r="T33" s="208">
        <v>105</v>
      </c>
      <c r="U33" s="208">
        <v>104</v>
      </c>
      <c r="V33" s="208">
        <v>117</v>
      </c>
      <c r="W33" s="208">
        <v>115</v>
      </c>
      <c r="X33" s="208">
        <v>127</v>
      </c>
      <c r="Y33" s="208">
        <v>122</v>
      </c>
      <c r="Z33" s="208">
        <v>130</v>
      </c>
      <c r="AA33" s="38">
        <v>125</v>
      </c>
      <c r="AB33" s="38">
        <v>131</v>
      </c>
      <c r="AC33" s="38">
        <v>137</v>
      </c>
      <c r="AD33" s="38">
        <v>142</v>
      </c>
      <c r="AE33" s="38">
        <v>141</v>
      </c>
      <c r="AF33" s="212">
        <v>14047000</v>
      </c>
      <c r="AG33" s="42">
        <v>-7.0422535211267607E-3</v>
      </c>
      <c r="AH33" s="42">
        <v>0.18541691416201375</v>
      </c>
      <c r="AI33" s="253"/>
    </row>
    <row r="34" spans="1:35">
      <c r="A34" s="23" t="s">
        <v>78</v>
      </c>
      <c r="B34" s="41" t="s">
        <v>70</v>
      </c>
      <c r="C34" s="41" t="s">
        <v>70</v>
      </c>
      <c r="D34" s="41" t="s">
        <v>70</v>
      </c>
      <c r="E34" s="41" t="s">
        <v>70</v>
      </c>
      <c r="F34" s="41" t="s">
        <v>70</v>
      </c>
      <c r="G34" s="41" t="s">
        <v>70</v>
      </c>
      <c r="H34" s="41" t="s">
        <v>70</v>
      </c>
      <c r="I34" s="41" t="s">
        <v>70</v>
      </c>
      <c r="J34" s="41" t="s">
        <v>70</v>
      </c>
      <c r="K34" s="41" t="s">
        <v>70</v>
      </c>
      <c r="L34" s="41" t="s">
        <v>70</v>
      </c>
      <c r="M34" s="23">
        <v>100</v>
      </c>
      <c r="N34" s="23">
        <v>92</v>
      </c>
      <c r="O34" s="23">
        <v>99</v>
      </c>
      <c r="P34" s="208">
        <v>96</v>
      </c>
      <c r="Q34" s="208">
        <v>92</v>
      </c>
      <c r="R34" s="208">
        <v>89</v>
      </c>
      <c r="S34" s="208">
        <v>90</v>
      </c>
      <c r="T34" s="208">
        <v>90</v>
      </c>
      <c r="U34" s="208">
        <v>88</v>
      </c>
      <c r="V34" s="208">
        <v>95</v>
      </c>
      <c r="W34" s="208">
        <v>98</v>
      </c>
      <c r="X34" s="208">
        <v>101</v>
      </c>
      <c r="Y34" s="208">
        <v>97</v>
      </c>
      <c r="Z34" s="208">
        <v>101</v>
      </c>
      <c r="AA34" s="38">
        <v>104</v>
      </c>
      <c r="AB34" s="38">
        <v>111</v>
      </c>
      <c r="AC34" s="38">
        <v>118</v>
      </c>
      <c r="AD34" s="38">
        <v>125</v>
      </c>
      <c r="AE34" s="38">
        <v>124</v>
      </c>
      <c r="AF34" s="212">
        <v>18028000</v>
      </c>
      <c r="AG34" s="42">
        <v>-8.0000000000000002E-3</v>
      </c>
      <c r="AH34" s="42">
        <v>0.23796512625562641</v>
      </c>
      <c r="AI34" s="253"/>
    </row>
    <row r="35" spans="1:35" s="11" customFormat="1">
      <c r="A35" s="6" t="s">
        <v>79</v>
      </c>
      <c r="B35" s="30" t="s">
        <v>70</v>
      </c>
      <c r="C35" s="30" t="s">
        <v>70</v>
      </c>
      <c r="D35" s="30" t="s">
        <v>70</v>
      </c>
      <c r="E35" s="30" t="s">
        <v>70</v>
      </c>
      <c r="F35" s="30" t="s">
        <v>70</v>
      </c>
      <c r="G35" s="30" t="s">
        <v>70</v>
      </c>
      <c r="H35" s="30" t="s">
        <v>70</v>
      </c>
      <c r="I35" s="30" t="s">
        <v>70</v>
      </c>
      <c r="J35" s="30" t="s">
        <v>70</v>
      </c>
      <c r="K35" s="30" t="s">
        <v>70</v>
      </c>
      <c r="L35" s="30" t="s">
        <v>70</v>
      </c>
      <c r="M35" s="6">
        <v>100</v>
      </c>
      <c r="N35" s="6">
        <v>96</v>
      </c>
      <c r="O35" s="6">
        <v>104</v>
      </c>
      <c r="P35" s="204">
        <v>107</v>
      </c>
      <c r="Q35" s="204">
        <v>106</v>
      </c>
      <c r="R35" s="204">
        <v>107</v>
      </c>
      <c r="S35" s="204">
        <v>109</v>
      </c>
      <c r="T35" s="204">
        <v>111</v>
      </c>
      <c r="U35" s="204">
        <v>113</v>
      </c>
      <c r="V35" s="204">
        <v>123</v>
      </c>
      <c r="W35" s="204">
        <v>125</v>
      </c>
      <c r="X35" s="204">
        <v>134</v>
      </c>
      <c r="Y35" s="204">
        <v>130</v>
      </c>
      <c r="Z35" s="204">
        <v>139</v>
      </c>
      <c r="AA35" s="205">
        <v>143</v>
      </c>
      <c r="AB35" s="205">
        <v>147</v>
      </c>
      <c r="AC35" s="205">
        <v>152</v>
      </c>
      <c r="AD35" s="205">
        <v>159</v>
      </c>
      <c r="AE35" s="205">
        <v>158</v>
      </c>
      <c r="AF35" s="66">
        <v>75759000</v>
      </c>
      <c r="AG35" s="40">
        <v>-6.2893081761006293E-3</v>
      </c>
      <c r="AH35" s="40">
        <v>0.99998680024815534</v>
      </c>
      <c r="AI35" s="253"/>
    </row>
    <row r="36" spans="1:35" ht="17.25">
      <c r="A36" s="203" t="s">
        <v>460</v>
      </c>
      <c r="B36" s="45"/>
      <c r="C36" s="45"/>
      <c r="D36" s="45"/>
      <c r="E36" s="45"/>
      <c r="F36" s="45"/>
      <c r="G36" s="45"/>
      <c r="H36" s="45"/>
      <c r="I36" s="45"/>
      <c r="J36" s="45"/>
      <c r="K36" s="45"/>
      <c r="L36" s="45"/>
      <c r="M36" s="45"/>
      <c r="N36" s="10"/>
      <c r="O36" s="10"/>
      <c r="P36" s="10"/>
      <c r="Q36" s="10"/>
      <c r="R36" s="10"/>
      <c r="S36" s="10"/>
      <c r="T36" s="10"/>
      <c r="U36" s="10"/>
      <c r="V36" s="10"/>
    </row>
    <row r="37" spans="1:35" ht="26.25">
      <c r="A37" s="311" t="s">
        <v>80</v>
      </c>
      <c r="B37" s="312"/>
      <c r="C37" s="312"/>
      <c r="D37" s="312"/>
      <c r="E37" s="312"/>
      <c r="F37" s="312"/>
      <c r="G37" s="312"/>
      <c r="H37" s="312"/>
      <c r="I37" s="312"/>
      <c r="J37" s="312"/>
      <c r="K37" s="312"/>
      <c r="L37" s="312"/>
      <c r="M37" s="312"/>
      <c r="N37" s="312"/>
      <c r="O37" s="312"/>
      <c r="P37" s="312"/>
      <c r="Q37" s="313"/>
      <c r="AE37" s="206"/>
      <c r="AF37"/>
    </row>
    <row r="38" spans="1:35" ht="80.25" customHeight="1">
      <c r="A38" s="48" t="s">
        <v>81</v>
      </c>
      <c r="B38" s="48" t="s">
        <v>7</v>
      </c>
      <c r="C38" s="48" t="s">
        <v>8</v>
      </c>
      <c r="D38" s="48" t="s">
        <v>9</v>
      </c>
      <c r="E38" s="48" t="s">
        <v>10</v>
      </c>
      <c r="F38" s="48" t="s">
        <v>11</v>
      </c>
      <c r="G38" s="48" t="s">
        <v>12</v>
      </c>
      <c r="H38" s="48" t="s">
        <v>13</v>
      </c>
      <c r="I38" s="48" t="s">
        <v>14</v>
      </c>
      <c r="J38" s="48" t="s">
        <v>85</v>
      </c>
      <c r="K38" s="48" t="s">
        <v>458</v>
      </c>
      <c r="L38" s="48" t="s">
        <v>475</v>
      </c>
      <c r="M38" s="48" t="s">
        <v>524</v>
      </c>
      <c r="N38" s="49" t="s">
        <v>527</v>
      </c>
      <c r="O38" s="49" t="s">
        <v>528</v>
      </c>
      <c r="P38" s="49" t="s">
        <v>529</v>
      </c>
      <c r="Q38" s="2" t="s">
        <v>438</v>
      </c>
      <c r="AE38" s="206"/>
      <c r="AF38"/>
    </row>
    <row r="39" spans="1:35">
      <c r="A39" s="23" t="s">
        <v>69</v>
      </c>
      <c r="B39" s="24">
        <v>522798</v>
      </c>
      <c r="C39" s="24">
        <v>467228</v>
      </c>
      <c r="D39" s="24">
        <v>516282</v>
      </c>
      <c r="E39" s="24">
        <v>489407</v>
      </c>
      <c r="F39" s="24">
        <v>410167</v>
      </c>
      <c r="G39" s="24">
        <v>394867</v>
      </c>
      <c r="H39" s="24">
        <v>440571</v>
      </c>
      <c r="I39" s="24">
        <v>454370</v>
      </c>
      <c r="J39" s="24">
        <v>469982</v>
      </c>
      <c r="K39" s="200">
        <v>447028</v>
      </c>
      <c r="L39" s="210">
        <v>508565</v>
      </c>
      <c r="M39" s="210">
        <v>516783</v>
      </c>
      <c r="N39" s="266">
        <f t="shared" ref="N39:N48" si="1">(M39-B39)/B39</f>
        <v>-1.1505399791123914E-2</v>
      </c>
      <c r="O39" s="266">
        <f>(M39-L39)/L39</f>
        <v>1.615919302350732E-2</v>
      </c>
      <c r="P39" s="266">
        <v>8.1099999367405473E-2</v>
      </c>
      <c r="Q39" s="23"/>
      <c r="AE39" s="206"/>
      <c r="AF39"/>
    </row>
    <row r="40" spans="1:35">
      <c r="A40" s="23" t="s">
        <v>71</v>
      </c>
      <c r="B40" s="24">
        <v>195312</v>
      </c>
      <c r="C40" s="24">
        <v>175302</v>
      </c>
      <c r="D40" s="24">
        <v>188560</v>
      </c>
      <c r="E40" s="24">
        <v>181210</v>
      </c>
      <c r="F40" s="24">
        <v>165617</v>
      </c>
      <c r="G40" s="24">
        <v>160818</v>
      </c>
      <c r="H40" s="24">
        <v>177253</v>
      </c>
      <c r="I40" s="24">
        <v>188553</v>
      </c>
      <c r="J40" s="24">
        <v>186720</v>
      </c>
      <c r="K40" s="200">
        <v>110491</v>
      </c>
      <c r="L40" s="210">
        <v>126467</v>
      </c>
      <c r="M40" s="210">
        <v>265461</v>
      </c>
      <c r="N40" s="266">
        <f t="shared" si="1"/>
        <v>0.35916379945932664</v>
      </c>
      <c r="O40" s="266">
        <f t="shared" ref="O40:O48" si="2">(M40-L40)/L40</f>
        <v>1.0990535080297628</v>
      </c>
      <c r="P40" s="266">
        <v>4.1659433325149674E-2</v>
      </c>
      <c r="Q40" s="23"/>
      <c r="AE40" s="206"/>
      <c r="AF40"/>
    </row>
    <row r="41" spans="1:35">
      <c r="A41" s="23" t="s">
        <v>72</v>
      </c>
      <c r="B41" s="24">
        <v>645320</v>
      </c>
      <c r="C41" s="24">
        <v>600362</v>
      </c>
      <c r="D41" s="24">
        <v>648177</v>
      </c>
      <c r="E41" s="24">
        <v>594159</v>
      </c>
      <c r="F41" s="24">
        <v>570355</v>
      </c>
      <c r="G41" s="24">
        <v>544409</v>
      </c>
      <c r="H41" s="24">
        <v>621705</v>
      </c>
      <c r="I41" s="24">
        <v>672930</v>
      </c>
      <c r="J41" s="24">
        <v>704944</v>
      </c>
      <c r="K41" s="200">
        <v>715284</v>
      </c>
      <c r="L41" s="210">
        <v>756246</v>
      </c>
      <c r="M41" s="210">
        <v>728637</v>
      </c>
      <c r="N41" s="266">
        <f t="shared" si="1"/>
        <v>0.1291095890410959</v>
      </c>
      <c r="O41" s="266">
        <f t="shared" si="2"/>
        <v>-3.6507961695004004E-2</v>
      </c>
      <c r="P41" s="266">
        <v>0.11434675722511813</v>
      </c>
      <c r="Q41" s="23"/>
      <c r="AE41" s="206"/>
      <c r="AF41"/>
    </row>
    <row r="42" spans="1:35">
      <c r="A42" s="23" t="s">
        <v>74</v>
      </c>
      <c r="B42" s="24">
        <v>285054</v>
      </c>
      <c r="C42" s="24">
        <v>265521</v>
      </c>
      <c r="D42" s="24">
        <v>328797</v>
      </c>
      <c r="E42" s="24">
        <v>310472</v>
      </c>
      <c r="F42" s="24">
        <v>331862</v>
      </c>
      <c r="G42" s="24">
        <v>269777</v>
      </c>
      <c r="H42" s="24">
        <v>301903</v>
      </c>
      <c r="I42" s="24">
        <v>298515</v>
      </c>
      <c r="J42" s="24">
        <v>311786</v>
      </c>
      <c r="K42" s="200">
        <v>361935</v>
      </c>
      <c r="L42" s="210">
        <v>388524</v>
      </c>
      <c r="M42" s="210">
        <v>379193</v>
      </c>
      <c r="N42" s="266">
        <f t="shared" si="1"/>
        <v>0.3302497070730458</v>
      </c>
      <c r="O42" s="266">
        <f t="shared" si="2"/>
        <v>-2.4016534371107061E-2</v>
      </c>
      <c r="P42" s="266">
        <v>5.9507669679777747E-2</v>
      </c>
      <c r="Q42" s="23"/>
      <c r="AE42" s="206"/>
      <c r="AF42"/>
    </row>
    <row r="43" spans="1:35">
      <c r="A43" s="23" t="s">
        <v>73</v>
      </c>
      <c r="B43" s="24">
        <v>261758</v>
      </c>
      <c r="C43" s="24">
        <v>244800</v>
      </c>
      <c r="D43" s="24">
        <v>259883</v>
      </c>
      <c r="E43" s="24">
        <v>247281</v>
      </c>
      <c r="F43" s="24">
        <v>217884</v>
      </c>
      <c r="G43" s="24">
        <v>203233</v>
      </c>
      <c r="H43" s="24">
        <v>227960</v>
      </c>
      <c r="I43" s="24">
        <v>234510</v>
      </c>
      <c r="J43" s="24">
        <v>229599</v>
      </c>
      <c r="K43" s="200">
        <v>225329</v>
      </c>
      <c r="L43" s="210">
        <v>270235</v>
      </c>
      <c r="M43" s="210">
        <v>201369</v>
      </c>
      <c r="N43" s="266">
        <f t="shared" si="1"/>
        <v>-0.23070546076910733</v>
      </c>
      <c r="O43" s="266">
        <f t="shared" si="2"/>
        <v>-0.25483745628804561</v>
      </c>
      <c r="P43" s="266">
        <v>3.1601321584911024E-2</v>
      </c>
      <c r="Q43" s="23"/>
      <c r="AE43" s="206"/>
      <c r="AF43"/>
    </row>
    <row r="44" spans="1:35">
      <c r="A44" s="23" t="s">
        <v>75</v>
      </c>
      <c r="B44" s="24">
        <v>295995</v>
      </c>
      <c r="C44" s="24">
        <v>312626</v>
      </c>
      <c r="D44" s="24">
        <v>360381</v>
      </c>
      <c r="E44" s="24">
        <v>376580</v>
      </c>
      <c r="F44" s="24">
        <v>398815</v>
      </c>
      <c r="G44" s="24">
        <v>383790</v>
      </c>
      <c r="H44" s="24">
        <v>421252</v>
      </c>
      <c r="I44" s="24">
        <v>430490</v>
      </c>
      <c r="J44" s="24">
        <v>451315</v>
      </c>
      <c r="K44" s="200">
        <v>461309</v>
      </c>
      <c r="L44" s="210">
        <v>520378</v>
      </c>
      <c r="M44" s="210">
        <v>500608</v>
      </c>
      <c r="N44" s="266">
        <f t="shared" si="1"/>
        <v>0.69127181202385179</v>
      </c>
      <c r="O44" s="266">
        <f t="shared" si="2"/>
        <v>-3.7991613788438405E-2</v>
      </c>
      <c r="P44" s="266">
        <v>7.8561617706693371E-2</v>
      </c>
      <c r="Q44" s="23"/>
      <c r="AE44" s="206"/>
      <c r="AF44"/>
    </row>
    <row r="45" spans="1:35">
      <c r="A45" s="23" t="s">
        <v>86</v>
      </c>
      <c r="B45" s="24">
        <v>341328</v>
      </c>
      <c r="C45" s="24">
        <v>319149</v>
      </c>
      <c r="D45" s="24">
        <v>374545</v>
      </c>
      <c r="E45" s="24">
        <v>362641</v>
      </c>
      <c r="F45" s="24">
        <v>337559</v>
      </c>
      <c r="G45" s="24">
        <v>215566</v>
      </c>
      <c r="H45" s="24">
        <v>275378</v>
      </c>
      <c r="I45" s="52">
        <v>433239</v>
      </c>
      <c r="J45" s="24">
        <v>461933</v>
      </c>
      <c r="K45" s="200">
        <v>382488</v>
      </c>
      <c r="L45" s="210">
        <v>406926</v>
      </c>
      <c r="M45" s="210">
        <v>390202</v>
      </c>
      <c r="N45" s="266">
        <f t="shared" si="1"/>
        <v>0.14318778418412786</v>
      </c>
      <c r="O45" s="266">
        <f t="shared" si="2"/>
        <v>-4.1098381523913437E-2</v>
      </c>
      <c r="P45" s="266">
        <v>6.1235338533118057E-2</v>
      </c>
      <c r="Q45" s="23"/>
      <c r="AE45" s="206"/>
      <c r="AF45"/>
    </row>
    <row r="46" spans="1:35">
      <c r="A46" s="23" t="s">
        <v>77</v>
      </c>
      <c r="B46" s="24">
        <v>1037700</v>
      </c>
      <c r="C46" s="24">
        <v>1053210</v>
      </c>
      <c r="D46" s="24">
        <v>1176861</v>
      </c>
      <c r="E46" s="24">
        <v>1213664</v>
      </c>
      <c r="F46" s="24">
        <v>1041810</v>
      </c>
      <c r="G46" s="24">
        <v>1025705</v>
      </c>
      <c r="H46" s="24">
        <v>1055849</v>
      </c>
      <c r="I46" s="24">
        <v>1069153</v>
      </c>
      <c r="J46" s="24">
        <v>1081676</v>
      </c>
      <c r="K46" s="200">
        <v>1136928</v>
      </c>
      <c r="L46" s="210">
        <v>1252790</v>
      </c>
      <c r="M46" s="210">
        <v>1200683.21</v>
      </c>
      <c r="N46" s="266">
        <f t="shared" si="1"/>
        <v>0.15706197359545143</v>
      </c>
      <c r="O46" s="266">
        <f t="shared" si="2"/>
        <v>-4.1592597322775593E-2</v>
      </c>
      <c r="P46" s="266">
        <v>0.1884261045186362</v>
      </c>
      <c r="Q46" s="23"/>
      <c r="AE46" s="206"/>
      <c r="AF46"/>
    </row>
    <row r="47" spans="1:35">
      <c r="A47" s="246" t="s">
        <v>78</v>
      </c>
      <c r="B47" s="24">
        <v>1594006</v>
      </c>
      <c r="C47" s="24">
        <v>1543174</v>
      </c>
      <c r="D47" s="24">
        <v>1683305</v>
      </c>
      <c r="E47" s="24">
        <v>1735137</v>
      </c>
      <c r="F47" s="24">
        <v>1734402</v>
      </c>
      <c r="G47" s="24">
        <v>1588346</v>
      </c>
      <c r="H47" s="24">
        <v>1845532</v>
      </c>
      <c r="I47" s="24">
        <v>1947654</v>
      </c>
      <c r="J47" s="24">
        <v>1952053</v>
      </c>
      <c r="K47" s="200">
        <v>2042542</v>
      </c>
      <c r="L47" s="210">
        <v>2233061</v>
      </c>
      <c r="M47" s="210">
        <v>2189234</v>
      </c>
      <c r="N47" s="266">
        <f t="shared" si="1"/>
        <v>0.37341641123057251</v>
      </c>
      <c r="O47" s="266">
        <f t="shared" si="2"/>
        <v>-1.9626423102638037E-2</v>
      </c>
      <c r="P47" s="266">
        <v>0.34356175805919031</v>
      </c>
      <c r="Q47" s="23"/>
      <c r="AE47" s="206"/>
      <c r="AF47"/>
    </row>
    <row r="48" spans="1:35">
      <c r="A48" s="204" t="s">
        <v>87</v>
      </c>
      <c r="B48" s="43">
        <v>5200000</v>
      </c>
      <c r="C48" s="43">
        <v>4981372</v>
      </c>
      <c r="D48" s="43">
        <v>5536791</v>
      </c>
      <c r="E48" s="43">
        <v>5529507</v>
      </c>
      <c r="F48" s="43">
        <v>5208471</v>
      </c>
      <c r="G48" s="43">
        <v>4786511</v>
      </c>
      <c r="H48" s="43">
        <v>5367403</v>
      </c>
      <c r="I48" s="43">
        <v>5729414</v>
      </c>
      <c r="J48" s="43">
        <v>5850008</v>
      </c>
      <c r="K48" s="201">
        <v>5883334</v>
      </c>
      <c r="L48" s="201">
        <v>6463192</v>
      </c>
      <c r="M48" s="201">
        <f>SUM(M39:M47)</f>
        <v>6372170.21</v>
      </c>
      <c r="N48" s="264">
        <f t="shared" si="1"/>
        <v>0.22541734807692307</v>
      </c>
      <c r="O48" s="264">
        <f t="shared" si="2"/>
        <v>-1.4083101662460289E-2</v>
      </c>
      <c r="P48" s="264">
        <v>1</v>
      </c>
      <c r="Q48" s="23"/>
      <c r="AE48" s="206"/>
      <c r="AF48"/>
    </row>
    <row r="49" spans="1:40">
      <c r="A49" s="250" t="s">
        <v>88</v>
      </c>
      <c r="V49" s="53"/>
      <c r="W49" s="53"/>
      <c r="X49" s="53"/>
      <c r="Y49" s="53"/>
      <c r="Z49" s="53"/>
      <c r="AA49" s="15"/>
      <c r="AB49" s="15"/>
      <c r="AC49" s="15"/>
      <c r="AF49"/>
      <c r="AH49" s="51"/>
    </row>
    <row r="50" spans="1:40" ht="26.25">
      <c r="A50" s="311" t="s">
        <v>37</v>
      </c>
      <c r="B50" s="312"/>
      <c r="C50" s="312"/>
      <c r="D50" s="312"/>
      <c r="E50" s="312"/>
      <c r="F50" s="312"/>
      <c r="G50" s="312"/>
      <c r="H50" s="312"/>
      <c r="I50" s="312"/>
      <c r="J50" s="312"/>
      <c r="K50" s="312"/>
      <c r="L50" s="312"/>
      <c r="M50" s="312"/>
      <c r="N50" s="312"/>
      <c r="O50" s="312"/>
      <c r="P50" s="312"/>
      <c r="Q50" s="312"/>
      <c r="R50" s="313"/>
      <c r="AB50" s="206"/>
      <c r="AF50"/>
    </row>
    <row r="51" spans="1:40" ht="45">
      <c r="A51" s="48" t="s">
        <v>89</v>
      </c>
      <c r="B51" s="48" t="s">
        <v>6</v>
      </c>
      <c r="C51" s="48" t="s">
        <v>7</v>
      </c>
      <c r="D51" s="48" t="s">
        <v>8</v>
      </c>
      <c r="E51" s="48" t="s">
        <v>9</v>
      </c>
      <c r="F51" s="48" t="s">
        <v>10</v>
      </c>
      <c r="G51" s="48" t="s">
        <v>11</v>
      </c>
      <c r="H51" s="48" t="s">
        <v>12</v>
      </c>
      <c r="I51" s="48" t="s">
        <v>13</v>
      </c>
      <c r="J51" s="48" t="s">
        <v>14</v>
      </c>
      <c r="K51" s="54" t="s">
        <v>85</v>
      </c>
      <c r="L51" s="225" t="s">
        <v>458</v>
      </c>
      <c r="M51" s="225" t="s">
        <v>475</v>
      </c>
      <c r="N51" s="225" t="s">
        <v>524</v>
      </c>
      <c r="O51" s="49" t="s">
        <v>531</v>
      </c>
      <c r="P51" s="49" t="s">
        <v>532</v>
      </c>
      <c r="Q51" s="249" t="s">
        <v>529</v>
      </c>
      <c r="R51" s="213" t="s">
        <v>438</v>
      </c>
      <c r="AB51" s="206"/>
      <c r="AF51"/>
    </row>
    <row r="52" spans="1:40">
      <c r="A52" s="234" t="s">
        <v>90</v>
      </c>
      <c r="B52" s="24">
        <v>1248475</v>
      </c>
      <c r="C52" s="24">
        <v>1423228</v>
      </c>
      <c r="D52" s="24">
        <v>1346885</v>
      </c>
      <c r="E52" s="24">
        <v>1549027</v>
      </c>
      <c r="F52" s="24">
        <v>1619488</v>
      </c>
      <c r="G52" s="24">
        <v>1744924</v>
      </c>
      <c r="H52" s="24">
        <v>1669716</v>
      </c>
      <c r="I52" s="24">
        <v>1646063</v>
      </c>
      <c r="J52" s="24">
        <v>1763952</v>
      </c>
      <c r="K52" s="56">
        <v>1790275</v>
      </c>
      <c r="L52" s="416">
        <v>3418060</v>
      </c>
      <c r="M52" s="420">
        <v>3528817</v>
      </c>
      <c r="N52" s="302"/>
      <c r="O52" s="418" t="s">
        <v>70</v>
      </c>
      <c r="P52" s="421">
        <f>(B52-B53)/N53</f>
        <v>0.13258301244200701</v>
      </c>
      <c r="Q52" s="432">
        <f>N53/$N$58</f>
        <v>0.15738567237150836</v>
      </c>
      <c r="R52" s="437"/>
      <c r="S52" s="55"/>
      <c r="AB52" s="206"/>
      <c r="AF52"/>
    </row>
    <row r="53" spans="1:40" ht="17.25">
      <c r="A53" s="234" t="s">
        <v>467</v>
      </c>
      <c r="B53" s="24">
        <v>761002</v>
      </c>
      <c r="C53" s="24">
        <v>855033</v>
      </c>
      <c r="D53" s="24">
        <v>917961</v>
      </c>
      <c r="E53" s="24">
        <v>1017533</v>
      </c>
      <c r="F53" s="24">
        <v>1051563</v>
      </c>
      <c r="G53" s="24">
        <v>1161342</v>
      </c>
      <c r="H53" s="24">
        <v>1162138</v>
      </c>
      <c r="I53" s="24">
        <v>1217955</v>
      </c>
      <c r="J53" s="24">
        <v>1393254</v>
      </c>
      <c r="K53" s="56">
        <v>1392132</v>
      </c>
      <c r="L53" s="417"/>
      <c r="M53" s="420"/>
      <c r="N53" s="299">
        <v>3676738</v>
      </c>
      <c r="O53" s="419"/>
      <c r="P53" s="419"/>
      <c r="Q53" s="433"/>
      <c r="R53" s="438"/>
      <c r="S53" s="55"/>
      <c r="AB53" s="206"/>
      <c r="AF53"/>
    </row>
    <row r="54" spans="1:40" ht="17.25">
      <c r="A54" s="23" t="s">
        <v>92</v>
      </c>
      <c r="B54" s="24">
        <v>1794043</v>
      </c>
      <c r="C54" s="24">
        <v>1930560</v>
      </c>
      <c r="D54" s="24">
        <v>2171669</v>
      </c>
      <c r="E54" s="24">
        <v>2621411</v>
      </c>
      <c r="F54" s="24">
        <v>2749980</v>
      </c>
      <c r="G54" s="24">
        <v>3088341</v>
      </c>
      <c r="H54" s="24">
        <v>3070853</v>
      </c>
      <c r="I54" s="24">
        <v>3273683</v>
      </c>
      <c r="J54" s="24">
        <v>3617060</v>
      </c>
      <c r="K54" s="56">
        <v>3929942</v>
      </c>
      <c r="L54" s="56">
        <v>4392642</v>
      </c>
      <c r="M54" s="256">
        <v>5335881</v>
      </c>
      <c r="N54" s="300">
        <v>5540248</v>
      </c>
      <c r="O54" s="254">
        <f>(N54-B54)/B54</f>
        <v>2.0881355686569387</v>
      </c>
      <c r="P54" s="25">
        <f>($N54-$M54)/$M54</f>
        <v>3.8300516821870655E-2</v>
      </c>
      <c r="Q54" s="168">
        <f>N54/$N$58</f>
        <v>0.23715468890764163</v>
      </c>
      <c r="R54" s="208"/>
      <c r="S54" s="55"/>
      <c r="AB54" s="206"/>
      <c r="AF54"/>
    </row>
    <row r="55" spans="1:40">
      <c r="A55" s="23" t="s">
        <v>75</v>
      </c>
      <c r="B55" s="24">
        <v>968594</v>
      </c>
      <c r="C55" s="24">
        <v>1072221</v>
      </c>
      <c r="D55" s="24">
        <v>1036459</v>
      </c>
      <c r="E55" s="24">
        <v>1197397</v>
      </c>
      <c r="F55" s="24">
        <v>1266613</v>
      </c>
      <c r="G55" s="24">
        <v>1375903</v>
      </c>
      <c r="H55" s="24">
        <v>1304314</v>
      </c>
      <c r="I55" s="24">
        <v>1407015</v>
      </c>
      <c r="J55" s="24">
        <v>1475137</v>
      </c>
      <c r="K55" s="56">
        <v>1579339</v>
      </c>
      <c r="L55" s="56">
        <v>1643421</v>
      </c>
      <c r="M55" s="256">
        <v>1746817</v>
      </c>
      <c r="N55" s="300">
        <v>1717721</v>
      </c>
      <c r="O55" s="254">
        <f>(N55-B55)/B55</f>
        <v>0.7734169321717872</v>
      </c>
      <c r="P55" s="25">
        <f>($N55-$M55)/$M55</f>
        <v>-1.6656581656807782E-2</v>
      </c>
      <c r="Q55" s="168">
        <f>N55/$N$58</f>
        <v>7.3528403310668233E-2</v>
      </c>
      <c r="R55" s="208"/>
      <c r="S55" s="55"/>
      <c r="AB55" s="206"/>
      <c r="AF55"/>
    </row>
    <row r="56" spans="1:40">
      <c r="A56" s="23" t="s">
        <v>93</v>
      </c>
      <c r="B56" s="24">
        <v>3877702</v>
      </c>
      <c r="C56" s="24">
        <v>4259830</v>
      </c>
      <c r="D56" s="24">
        <v>3998631</v>
      </c>
      <c r="E56" s="24">
        <v>4635612</v>
      </c>
      <c r="F56" s="24">
        <v>4664744</v>
      </c>
      <c r="G56" s="24">
        <v>5365006</v>
      </c>
      <c r="H56" s="24">
        <v>4991227</v>
      </c>
      <c r="I56" s="24">
        <v>5052207</v>
      </c>
      <c r="J56" s="24">
        <v>5192734</v>
      </c>
      <c r="K56" s="56">
        <v>5410041</v>
      </c>
      <c r="L56" s="56">
        <v>6062541</v>
      </c>
      <c r="M56" s="256">
        <v>6194604</v>
      </c>
      <c r="N56" s="300">
        <v>6272837</v>
      </c>
      <c r="O56" s="254">
        <f>(N56-B56)/B56</f>
        <v>0.61766866045921009</v>
      </c>
      <c r="P56" s="25">
        <f>($N56-$M56)/$M56</f>
        <v>1.2629217299443192E-2</v>
      </c>
      <c r="Q56" s="168">
        <f>N56/$N$58</f>
        <v>0.2685137393314061</v>
      </c>
      <c r="R56" s="208"/>
      <c r="S56" s="55"/>
      <c r="AB56" s="206"/>
      <c r="AF56"/>
    </row>
    <row r="57" spans="1:40">
      <c r="A57" s="23" t="s">
        <v>78</v>
      </c>
      <c r="B57" s="24">
        <v>3731897</v>
      </c>
      <c r="C57" s="24">
        <v>3899688</v>
      </c>
      <c r="D57" s="24">
        <v>3816856</v>
      </c>
      <c r="E57" s="24">
        <v>4394605</v>
      </c>
      <c r="F57" s="24">
        <v>4468877</v>
      </c>
      <c r="G57" s="24">
        <v>4785820</v>
      </c>
      <c r="H57" s="24">
        <v>4743522</v>
      </c>
      <c r="I57" s="24">
        <v>4853110</v>
      </c>
      <c r="J57" s="24">
        <v>5093693</v>
      </c>
      <c r="K57" s="56">
        <v>5510354</v>
      </c>
      <c r="L57" s="56">
        <v>5905533</v>
      </c>
      <c r="M57" s="256">
        <v>6129861</v>
      </c>
      <c r="N57" s="300">
        <v>6153782</v>
      </c>
      <c r="O57" s="254">
        <f>(N57-B57)/B57</f>
        <v>0.64896887561473426</v>
      </c>
      <c r="P57" s="25">
        <f>($N57-$M57)/$M57</f>
        <v>3.9023723376435454E-3</v>
      </c>
      <c r="Q57" s="168">
        <f>N57/$N$58</f>
        <v>0.26341749607877568</v>
      </c>
      <c r="R57" s="208"/>
      <c r="S57" s="55"/>
      <c r="AB57" s="206"/>
      <c r="AF57"/>
    </row>
    <row r="58" spans="1:40" ht="21" customHeight="1">
      <c r="A58" s="6" t="s">
        <v>79</v>
      </c>
      <c r="B58" s="43">
        <v>12381713</v>
      </c>
      <c r="C58" s="43">
        <v>13440560</v>
      </c>
      <c r="D58" s="43">
        <v>13288461</v>
      </c>
      <c r="E58" s="43">
        <v>15415585</v>
      </c>
      <c r="F58" s="43">
        <v>15821265</v>
      </c>
      <c r="G58" s="43">
        <v>17521336</v>
      </c>
      <c r="H58" s="43">
        <v>16941770</v>
      </c>
      <c r="I58" s="43">
        <v>17450033</v>
      </c>
      <c r="J58" s="57">
        <v>18535830</v>
      </c>
      <c r="K58" s="58">
        <v>19612083</v>
      </c>
      <c r="L58" s="236">
        <v>21422197</v>
      </c>
      <c r="M58" s="236">
        <f>SUM(M52:M57)</f>
        <v>22935980</v>
      </c>
      <c r="N58" s="301">
        <f>SUM(N53:N57)</f>
        <v>23361326</v>
      </c>
      <c r="O58" s="255">
        <f>(N58-B58)/B58</f>
        <v>0.88676041836860542</v>
      </c>
      <c r="P58" s="7">
        <f>($N58-$M58)/$M58</f>
        <v>1.8544923739905596E-2</v>
      </c>
      <c r="Q58" s="237">
        <f>N58/$N$58</f>
        <v>1</v>
      </c>
      <c r="R58" s="208"/>
      <c r="S58" s="55"/>
      <c r="AB58" s="206"/>
      <c r="AF58"/>
    </row>
    <row r="59" spans="1:40">
      <c r="A59" s="113" t="s">
        <v>94</v>
      </c>
      <c r="B59" s="59"/>
      <c r="C59" s="59"/>
      <c r="D59" s="59"/>
      <c r="E59" s="59"/>
      <c r="F59" s="59"/>
      <c r="G59" s="59"/>
      <c r="H59" s="59"/>
      <c r="I59" s="59"/>
      <c r="J59" s="59"/>
      <c r="K59" s="59"/>
      <c r="L59" s="59"/>
      <c r="M59" s="59"/>
      <c r="N59" s="59"/>
      <c r="O59" s="59"/>
      <c r="P59" s="59"/>
      <c r="Q59" s="59"/>
      <c r="R59" s="59"/>
      <c r="S59" s="59"/>
      <c r="T59" s="59"/>
      <c r="U59" s="60"/>
      <c r="V59" s="60"/>
      <c r="W59" s="60"/>
      <c r="X59" s="60"/>
      <c r="Y59" s="60"/>
      <c r="Z59" s="60"/>
      <c r="AA59" s="60"/>
      <c r="AB59" s="60"/>
      <c r="AC59" s="61"/>
      <c r="AD59" s="62"/>
      <c r="AE59" s="62"/>
      <c r="AF59" s="62"/>
      <c r="AG59" s="62"/>
      <c r="AJ59" s="10"/>
    </row>
    <row r="60" spans="1:40" ht="17.25">
      <c r="A60" s="113" t="s">
        <v>459</v>
      </c>
      <c r="B60" s="59"/>
      <c r="C60" s="59"/>
      <c r="D60" s="59"/>
      <c r="E60" s="59"/>
      <c r="F60" s="59"/>
      <c r="G60" s="59"/>
      <c r="H60" s="59"/>
      <c r="I60" s="59"/>
      <c r="J60" s="59"/>
      <c r="K60" s="59"/>
      <c r="L60" s="59"/>
      <c r="M60" s="59"/>
      <c r="N60" s="59"/>
      <c r="O60" s="59"/>
      <c r="P60" s="59"/>
      <c r="Q60" s="59"/>
      <c r="R60" s="59"/>
      <c r="S60" s="59"/>
      <c r="T60" s="59"/>
      <c r="U60" s="60"/>
      <c r="V60" s="60"/>
      <c r="W60" s="60"/>
      <c r="X60" s="60"/>
      <c r="Y60" s="60"/>
      <c r="Z60" s="60"/>
      <c r="AA60" s="60"/>
      <c r="AB60" s="60"/>
      <c r="AC60" s="61"/>
      <c r="AD60" s="62"/>
      <c r="AE60" s="62"/>
      <c r="AF60" s="62"/>
      <c r="AJ60" s="10"/>
      <c r="AK60" s="10"/>
      <c r="AL60" s="10"/>
      <c r="AM60" s="10"/>
      <c r="AN60" s="10"/>
    </row>
    <row r="61" spans="1:40" s="206" customFormat="1" ht="17.25">
      <c r="A61" s="235" t="s">
        <v>478</v>
      </c>
      <c r="B61" s="59"/>
      <c r="C61" s="59"/>
      <c r="D61" s="59"/>
      <c r="E61" s="59"/>
      <c r="F61" s="59"/>
      <c r="G61" s="59"/>
      <c r="H61" s="59"/>
      <c r="I61" s="59"/>
      <c r="J61" s="59"/>
      <c r="K61" s="59"/>
      <c r="L61" s="59"/>
      <c r="M61" s="59"/>
      <c r="N61" s="59"/>
      <c r="O61" s="59"/>
      <c r="P61" s="59"/>
      <c r="Q61" s="59"/>
      <c r="R61" s="59"/>
      <c r="S61" s="59"/>
      <c r="T61" s="59"/>
      <c r="U61" s="60"/>
      <c r="V61" s="60"/>
      <c r="W61" s="60"/>
      <c r="X61" s="60"/>
      <c r="Y61" s="60"/>
      <c r="Z61" s="60"/>
      <c r="AA61" s="60"/>
      <c r="AB61" s="60"/>
      <c r="AC61" s="61"/>
      <c r="AD61" s="62"/>
      <c r="AE61" s="62"/>
      <c r="AF61" s="62"/>
      <c r="AJ61" s="10"/>
      <c r="AK61" s="10"/>
      <c r="AL61" s="10"/>
      <c r="AM61" s="10"/>
      <c r="AN61" s="10"/>
    </row>
    <row r="62" spans="1:40" ht="26.25">
      <c r="A62" s="434" t="s">
        <v>62</v>
      </c>
      <c r="B62" s="435"/>
      <c r="C62" s="435"/>
      <c r="D62" s="435"/>
      <c r="E62" s="435"/>
      <c r="F62" s="435"/>
      <c r="G62" s="435"/>
      <c r="H62" s="435"/>
      <c r="I62" s="435"/>
      <c r="J62" s="435"/>
      <c r="K62" s="435"/>
      <c r="L62" s="435"/>
      <c r="M62" s="435"/>
      <c r="N62" s="435"/>
      <c r="O62" s="435"/>
      <c r="P62" s="435"/>
      <c r="Q62" s="435"/>
      <c r="R62" s="436"/>
      <c r="S62" s="10"/>
      <c r="T62" s="10"/>
      <c r="U62" s="10"/>
      <c r="V62" s="10"/>
      <c r="W62" s="10"/>
      <c r="AF62"/>
    </row>
    <row r="63" spans="1:40" s="11" customFormat="1" ht="17.25">
      <c r="A63" s="12" t="s">
        <v>482</v>
      </c>
      <c r="B63" s="12">
        <v>2004</v>
      </c>
      <c r="C63" s="12">
        <v>2005</v>
      </c>
      <c r="D63" s="12">
        <v>2006</v>
      </c>
      <c r="E63" s="12">
        <v>2007</v>
      </c>
      <c r="F63" s="12">
        <v>2008</v>
      </c>
      <c r="G63" s="12">
        <v>2009</v>
      </c>
      <c r="H63" s="12">
        <v>2010</v>
      </c>
      <c r="I63" s="12">
        <v>2011</v>
      </c>
      <c r="J63" s="12">
        <v>2012</v>
      </c>
      <c r="K63" s="12">
        <v>2013</v>
      </c>
      <c r="L63" s="64" t="s">
        <v>96</v>
      </c>
      <c r="M63" s="37">
        <v>2015</v>
      </c>
      <c r="N63" s="37">
        <v>2016</v>
      </c>
      <c r="O63" s="259" t="s">
        <v>480</v>
      </c>
      <c r="P63" s="259">
        <v>2018</v>
      </c>
      <c r="Q63" s="207" t="s">
        <v>438</v>
      </c>
      <c r="R63"/>
    </row>
    <row r="64" spans="1:40">
      <c r="A64" s="6" t="s">
        <v>79</v>
      </c>
      <c r="B64" s="30" t="s">
        <v>70</v>
      </c>
      <c r="C64" s="30" t="s">
        <v>70</v>
      </c>
      <c r="D64" s="30" t="s">
        <v>70</v>
      </c>
      <c r="E64" s="3">
        <v>1151</v>
      </c>
      <c r="F64" s="3">
        <v>1145</v>
      </c>
      <c r="G64" s="3">
        <v>1152</v>
      </c>
      <c r="H64" s="3">
        <v>1141</v>
      </c>
      <c r="I64" s="3">
        <v>1173</v>
      </c>
      <c r="J64" s="3">
        <v>1200</v>
      </c>
      <c r="K64" s="3">
        <v>1231</v>
      </c>
      <c r="L64" s="3">
        <v>1259</v>
      </c>
      <c r="M64" s="205">
        <v>1257</v>
      </c>
      <c r="N64" s="204">
        <v>1280</v>
      </c>
      <c r="O64" s="204">
        <v>1277</v>
      </c>
      <c r="P64" s="66">
        <v>1278</v>
      </c>
      <c r="Q64" s="208"/>
      <c r="AF64"/>
    </row>
    <row r="65" spans="1:32">
      <c r="A65" s="23" t="s">
        <v>69</v>
      </c>
      <c r="B65" s="41" t="s">
        <v>70</v>
      </c>
      <c r="C65" s="41" t="s">
        <v>70</v>
      </c>
      <c r="D65" s="41" t="s">
        <v>70</v>
      </c>
      <c r="E65" s="23">
        <v>60</v>
      </c>
      <c r="F65" s="23">
        <v>60</v>
      </c>
      <c r="G65" s="23">
        <v>58</v>
      </c>
      <c r="H65" s="23">
        <v>59</v>
      </c>
      <c r="I65" s="23">
        <v>59</v>
      </c>
      <c r="J65" s="23">
        <v>64</v>
      </c>
      <c r="K65" s="23">
        <v>71</v>
      </c>
      <c r="L65" s="23">
        <v>75</v>
      </c>
      <c r="M65" s="38">
        <v>80</v>
      </c>
      <c r="N65" s="208">
        <v>72</v>
      </c>
      <c r="O65" s="208"/>
      <c r="P65" s="208"/>
      <c r="Q65" s="208"/>
      <c r="AF65"/>
    </row>
    <row r="66" spans="1:32">
      <c r="A66" s="23" t="s">
        <v>91</v>
      </c>
      <c r="B66" s="41" t="s">
        <v>70</v>
      </c>
      <c r="C66" s="41" t="s">
        <v>70</v>
      </c>
      <c r="D66" s="41" t="s">
        <v>70</v>
      </c>
      <c r="E66" s="23">
        <v>82</v>
      </c>
      <c r="F66" s="23">
        <v>81</v>
      </c>
      <c r="G66" s="23">
        <v>79</v>
      </c>
      <c r="H66" s="23">
        <v>80</v>
      </c>
      <c r="I66" s="23">
        <v>80</v>
      </c>
      <c r="J66" s="23">
        <v>83</v>
      </c>
      <c r="K66" s="23">
        <v>89</v>
      </c>
      <c r="L66" s="23">
        <v>94</v>
      </c>
      <c r="M66" s="38">
        <v>91</v>
      </c>
      <c r="N66" s="208">
        <v>96</v>
      </c>
      <c r="O66" s="208"/>
      <c r="P66" s="208"/>
      <c r="Q66" s="208"/>
      <c r="AF66"/>
    </row>
    <row r="67" spans="1:32">
      <c r="A67" s="23" t="s">
        <v>72</v>
      </c>
      <c r="B67" s="41" t="s">
        <v>70</v>
      </c>
      <c r="C67" s="41" t="s">
        <v>70</v>
      </c>
      <c r="D67" s="41" t="s">
        <v>70</v>
      </c>
      <c r="E67" s="23">
        <v>90</v>
      </c>
      <c r="F67" s="23">
        <v>95</v>
      </c>
      <c r="G67" s="23">
        <v>95</v>
      </c>
      <c r="H67" s="23">
        <v>90</v>
      </c>
      <c r="I67" s="23">
        <v>94</v>
      </c>
      <c r="J67" s="23">
        <v>99</v>
      </c>
      <c r="K67" s="23">
        <v>99</v>
      </c>
      <c r="L67" s="23">
        <v>98</v>
      </c>
      <c r="M67" s="38">
        <v>102</v>
      </c>
      <c r="N67" s="208">
        <v>99</v>
      </c>
      <c r="O67" s="208"/>
      <c r="P67" s="208"/>
      <c r="Q67" s="208"/>
      <c r="AF67"/>
    </row>
    <row r="68" spans="1:32">
      <c r="A68" s="23" t="s">
        <v>73</v>
      </c>
      <c r="B68" s="41" t="s">
        <v>70</v>
      </c>
      <c r="C68" s="41" t="s">
        <v>70</v>
      </c>
      <c r="D68" s="41" t="s">
        <v>70</v>
      </c>
      <c r="E68" s="23">
        <v>121</v>
      </c>
      <c r="F68" s="23">
        <v>122</v>
      </c>
      <c r="G68" s="23">
        <v>121</v>
      </c>
      <c r="H68" s="23">
        <v>122</v>
      </c>
      <c r="I68" s="23">
        <v>125</v>
      </c>
      <c r="J68" s="23">
        <v>126</v>
      </c>
      <c r="K68" s="23">
        <v>129</v>
      </c>
      <c r="L68" s="23">
        <v>126</v>
      </c>
      <c r="M68" s="38">
        <v>117</v>
      </c>
      <c r="N68" s="208">
        <v>132</v>
      </c>
      <c r="O68" s="208"/>
      <c r="P68" s="208"/>
      <c r="Q68" s="208"/>
      <c r="AF68"/>
    </row>
    <row r="69" spans="1:32">
      <c r="A69" s="23" t="s">
        <v>74</v>
      </c>
      <c r="B69" s="41" t="s">
        <v>70</v>
      </c>
      <c r="C69" s="41" t="s">
        <v>70</v>
      </c>
      <c r="D69" s="41" t="s">
        <v>70</v>
      </c>
      <c r="E69" s="23">
        <v>124</v>
      </c>
      <c r="F69" s="23">
        <v>126</v>
      </c>
      <c r="G69" s="23">
        <v>128</v>
      </c>
      <c r="H69" s="23">
        <v>125</v>
      </c>
      <c r="I69" s="23">
        <v>130</v>
      </c>
      <c r="J69" s="23">
        <v>131</v>
      </c>
      <c r="K69" s="23">
        <v>137</v>
      </c>
      <c r="L69" s="23">
        <v>138</v>
      </c>
      <c r="M69" s="38">
        <v>155</v>
      </c>
      <c r="N69" s="208">
        <v>138</v>
      </c>
      <c r="O69" s="208"/>
      <c r="P69" s="208"/>
      <c r="Q69" s="208"/>
      <c r="AF69"/>
    </row>
    <row r="70" spans="1:32">
      <c r="A70" s="23" t="s">
        <v>75</v>
      </c>
      <c r="B70" s="41" t="s">
        <v>70</v>
      </c>
      <c r="C70" s="41" t="s">
        <v>70</v>
      </c>
      <c r="D70" s="41" t="s">
        <v>70</v>
      </c>
      <c r="E70" s="23">
        <v>174</v>
      </c>
      <c r="F70" s="23">
        <v>176</v>
      </c>
      <c r="G70" s="23">
        <v>172</v>
      </c>
      <c r="H70" s="23">
        <v>166</v>
      </c>
      <c r="I70" s="23">
        <v>168</v>
      </c>
      <c r="J70" s="23">
        <v>166</v>
      </c>
      <c r="K70" s="23">
        <v>171</v>
      </c>
      <c r="L70" s="23">
        <v>174</v>
      </c>
      <c r="M70" s="38">
        <v>164</v>
      </c>
      <c r="N70" s="208">
        <v>178</v>
      </c>
      <c r="O70" s="208"/>
      <c r="P70" s="208"/>
      <c r="Q70" s="208"/>
      <c r="AF70"/>
    </row>
    <row r="71" spans="1:32">
      <c r="A71" s="23" t="s">
        <v>76</v>
      </c>
      <c r="B71" s="41" t="s">
        <v>70</v>
      </c>
      <c r="C71" s="41" t="s">
        <v>70</v>
      </c>
      <c r="D71" s="41" t="s">
        <v>70</v>
      </c>
      <c r="E71" s="23">
        <v>15</v>
      </c>
      <c r="F71" s="23">
        <v>17</v>
      </c>
      <c r="G71" s="23">
        <v>17</v>
      </c>
      <c r="H71" s="23">
        <v>18</v>
      </c>
      <c r="I71" s="23">
        <v>18</v>
      </c>
      <c r="J71" s="23">
        <v>17</v>
      </c>
      <c r="K71" s="23">
        <v>22</v>
      </c>
      <c r="L71" s="23">
        <v>26</v>
      </c>
      <c r="M71" s="38">
        <v>25</v>
      </c>
      <c r="N71" s="208">
        <v>29</v>
      </c>
      <c r="O71" s="208"/>
      <c r="P71" s="208"/>
      <c r="Q71" s="208"/>
      <c r="AF71"/>
    </row>
    <row r="72" spans="1:32">
      <c r="A72" s="23" t="s">
        <v>77</v>
      </c>
      <c r="B72" s="41" t="s">
        <v>70</v>
      </c>
      <c r="C72" s="41" t="s">
        <v>70</v>
      </c>
      <c r="D72" s="41" t="s">
        <v>70</v>
      </c>
      <c r="E72" s="23">
        <v>241</v>
      </c>
      <c r="F72" s="23">
        <v>244</v>
      </c>
      <c r="G72" s="23">
        <v>241</v>
      </c>
      <c r="H72" s="23">
        <v>239</v>
      </c>
      <c r="I72" s="23">
        <v>243</v>
      </c>
      <c r="J72" s="23">
        <v>250</v>
      </c>
      <c r="K72" s="23">
        <v>246</v>
      </c>
      <c r="L72" s="23">
        <v>253</v>
      </c>
      <c r="M72" s="38">
        <v>247</v>
      </c>
      <c r="N72" s="208">
        <v>256</v>
      </c>
      <c r="O72" s="208"/>
      <c r="P72" s="208"/>
      <c r="Q72" s="208"/>
      <c r="AF72"/>
    </row>
    <row r="73" spans="1:32">
      <c r="A73" s="23" t="s">
        <v>78</v>
      </c>
      <c r="B73" s="41" t="s">
        <v>70</v>
      </c>
      <c r="C73" s="41" t="s">
        <v>70</v>
      </c>
      <c r="D73" s="41" t="s">
        <v>70</v>
      </c>
      <c r="E73" s="23">
        <v>244</v>
      </c>
      <c r="F73" s="23">
        <v>244</v>
      </c>
      <c r="G73" s="23">
        <v>241</v>
      </c>
      <c r="H73" s="23">
        <v>242</v>
      </c>
      <c r="I73" s="23">
        <v>256</v>
      </c>
      <c r="J73" s="23">
        <v>264</v>
      </c>
      <c r="K73" s="23">
        <v>267</v>
      </c>
      <c r="L73" s="23">
        <v>275</v>
      </c>
      <c r="M73" s="38">
        <v>276</v>
      </c>
      <c r="N73" s="208">
        <v>280</v>
      </c>
      <c r="O73" s="208"/>
      <c r="P73" s="208"/>
      <c r="Q73" s="208"/>
      <c r="AF73"/>
    </row>
    <row r="74" spans="1:32" s="161" customFormat="1" ht="17.25">
      <c r="A74" s="12" t="s">
        <v>483</v>
      </c>
      <c r="B74" s="12">
        <v>2004</v>
      </c>
      <c r="C74" s="12">
        <v>2005</v>
      </c>
      <c r="D74" s="12">
        <v>2006</v>
      </c>
      <c r="E74" s="12">
        <v>2007</v>
      </c>
      <c r="F74" s="12">
        <v>2008</v>
      </c>
      <c r="G74" s="12">
        <v>2009</v>
      </c>
      <c r="H74" s="12">
        <v>2010</v>
      </c>
      <c r="I74" s="12">
        <v>2011</v>
      </c>
      <c r="J74" s="12">
        <v>2012</v>
      </c>
      <c r="K74" s="12">
        <v>2013</v>
      </c>
      <c r="L74" s="64" t="s">
        <v>96</v>
      </c>
      <c r="M74" s="207">
        <v>2015</v>
      </c>
      <c r="N74" s="37">
        <v>2016</v>
      </c>
      <c r="O74" s="259" t="s">
        <v>480</v>
      </c>
      <c r="P74" s="259">
        <v>2018</v>
      </c>
      <c r="Q74" s="207"/>
      <c r="R74"/>
    </row>
    <row r="75" spans="1:32">
      <c r="A75" s="6" t="s">
        <v>79</v>
      </c>
      <c r="B75" s="30" t="s">
        <v>70</v>
      </c>
      <c r="C75" s="30" t="s">
        <v>70</v>
      </c>
      <c r="D75" s="30" t="s">
        <v>70</v>
      </c>
      <c r="E75" s="6">
        <v>498</v>
      </c>
      <c r="F75" s="6">
        <v>491</v>
      </c>
      <c r="G75" s="6">
        <v>492</v>
      </c>
      <c r="H75" s="6">
        <v>489</v>
      </c>
      <c r="I75" s="6">
        <v>495</v>
      </c>
      <c r="J75" s="6">
        <v>682</v>
      </c>
      <c r="K75" s="6">
        <v>528</v>
      </c>
      <c r="L75" s="6">
        <v>549</v>
      </c>
      <c r="M75" s="205">
        <v>546</v>
      </c>
      <c r="N75" s="204">
        <v>558</v>
      </c>
      <c r="O75" s="204">
        <v>684</v>
      </c>
      <c r="P75" s="204">
        <v>687</v>
      </c>
      <c r="Q75" s="204"/>
      <c r="AF75"/>
    </row>
    <row r="76" spans="1:32">
      <c r="A76" s="23" t="s">
        <v>69</v>
      </c>
      <c r="B76" s="41" t="s">
        <v>70</v>
      </c>
      <c r="C76" s="41" t="s">
        <v>70</v>
      </c>
      <c r="D76" s="41" t="s">
        <v>70</v>
      </c>
      <c r="E76" s="23">
        <v>21</v>
      </c>
      <c r="F76" s="23">
        <v>20</v>
      </c>
      <c r="G76" s="23">
        <v>17</v>
      </c>
      <c r="H76" s="23">
        <v>17</v>
      </c>
      <c r="I76" s="23">
        <v>17</v>
      </c>
      <c r="J76" s="23">
        <v>40</v>
      </c>
      <c r="K76" s="23">
        <v>22</v>
      </c>
      <c r="L76" s="23">
        <v>24</v>
      </c>
      <c r="M76" s="38">
        <v>23</v>
      </c>
      <c r="N76" s="265">
        <v>24</v>
      </c>
      <c r="O76" s="265"/>
      <c r="P76" s="265"/>
      <c r="Q76" s="204"/>
      <c r="AF76"/>
    </row>
    <row r="77" spans="1:32">
      <c r="A77" s="23" t="s">
        <v>91</v>
      </c>
      <c r="B77" s="41" t="s">
        <v>70</v>
      </c>
      <c r="C77" s="41" t="s">
        <v>70</v>
      </c>
      <c r="D77" s="41" t="s">
        <v>70</v>
      </c>
      <c r="E77" s="23">
        <v>37</v>
      </c>
      <c r="F77" s="23">
        <v>38</v>
      </c>
      <c r="G77" s="23">
        <v>38</v>
      </c>
      <c r="H77" s="23">
        <v>40</v>
      </c>
      <c r="I77" s="23">
        <v>40</v>
      </c>
      <c r="J77" s="23">
        <v>58</v>
      </c>
      <c r="K77" s="23">
        <v>45</v>
      </c>
      <c r="L77" s="23">
        <v>47</v>
      </c>
      <c r="M77" s="38">
        <v>46</v>
      </c>
      <c r="N77" s="265">
        <v>47</v>
      </c>
      <c r="O77" s="265"/>
      <c r="P77" s="265"/>
      <c r="Q77" s="204"/>
      <c r="AF77"/>
    </row>
    <row r="78" spans="1:32">
      <c r="A78" s="23" t="s">
        <v>72</v>
      </c>
      <c r="B78" s="41" t="s">
        <v>70</v>
      </c>
      <c r="C78" s="41" t="s">
        <v>70</v>
      </c>
      <c r="D78" s="41" t="s">
        <v>70</v>
      </c>
      <c r="E78" s="23">
        <v>36</v>
      </c>
      <c r="F78" s="23">
        <v>38</v>
      </c>
      <c r="G78" s="23">
        <v>38</v>
      </c>
      <c r="H78" s="23">
        <v>38</v>
      </c>
      <c r="I78" s="23">
        <v>37</v>
      </c>
      <c r="J78" s="23">
        <v>58</v>
      </c>
      <c r="K78" s="23">
        <v>42</v>
      </c>
      <c r="L78" s="23">
        <v>42</v>
      </c>
      <c r="M78" s="38">
        <v>43</v>
      </c>
      <c r="N78" s="265">
        <v>42</v>
      </c>
      <c r="O78" s="265"/>
      <c r="P78" s="265"/>
      <c r="Q78" s="204"/>
      <c r="AF78"/>
    </row>
    <row r="79" spans="1:32">
      <c r="A79" s="23" t="s">
        <v>73</v>
      </c>
      <c r="B79" s="41" t="s">
        <v>70</v>
      </c>
      <c r="C79" s="41" t="s">
        <v>70</v>
      </c>
      <c r="D79" s="41" t="s">
        <v>70</v>
      </c>
      <c r="E79" s="23">
        <v>45</v>
      </c>
      <c r="F79" s="23">
        <v>47</v>
      </c>
      <c r="G79" s="23">
        <v>47</v>
      </c>
      <c r="H79" s="23">
        <v>48</v>
      </c>
      <c r="I79" s="23">
        <v>49</v>
      </c>
      <c r="J79" s="23">
        <v>61</v>
      </c>
      <c r="K79" s="23">
        <v>49</v>
      </c>
      <c r="L79" s="23">
        <v>51</v>
      </c>
      <c r="M79" s="38">
        <v>56</v>
      </c>
      <c r="N79" s="265">
        <v>58</v>
      </c>
      <c r="O79" s="265"/>
      <c r="P79" s="265"/>
      <c r="Q79" s="204"/>
      <c r="AF79"/>
    </row>
    <row r="80" spans="1:32">
      <c r="A80" s="23" t="s">
        <v>74</v>
      </c>
      <c r="B80" s="41" t="s">
        <v>70</v>
      </c>
      <c r="C80" s="41" t="s">
        <v>70</v>
      </c>
      <c r="D80" s="41" t="s">
        <v>70</v>
      </c>
      <c r="E80" s="23">
        <v>62</v>
      </c>
      <c r="F80" s="23">
        <v>63</v>
      </c>
      <c r="G80" s="23">
        <v>66</v>
      </c>
      <c r="H80" s="23">
        <v>58</v>
      </c>
      <c r="I80" s="23">
        <v>59</v>
      </c>
      <c r="J80" s="23">
        <v>79</v>
      </c>
      <c r="K80" s="23">
        <v>63</v>
      </c>
      <c r="L80" s="23">
        <v>64</v>
      </c>
      <c r="M80" s="38">
        <v>64</v>
      </c>
      <c r="N80" s="265">
        <v>61</v>
      </c>
      <c r="O80" s="265"/>
      <c r="P80" s="265"/>
      <c r="Q80" s="204"/>
      <c r="AF80"/>
    </row>
    <row r="81" spans="1:32">
      <c r="A81" s="23" t="s">
        <v>75</v>
      </c>
      <c r="B81" s="41" t="s">
        <v>70</v>
      </c>
      <c r="C81" s="41" t="s">
        <v>70</v>
      </c>
      <c r="D81" s="41" t="s">
        <v>70</v>
      </c>
      <c r="E81" s="23">
        <v>77</v>
      </c>
      <c r="F81" s="23">
        <v>76</v>
      </c>
      <c r="G81" s="23">
        <v>77</v>
      </c>
      <c r="H81" s="23">
        <v>73</v>
      </c>
      <c r="I81" s="23">
        <v>74</v>
      </c>
      <c r="J81" s="23">
        <v>95</v>
      </c>
      <c r="K81" s="23">
        <v>76</v>
      </c>
      <c r="L81" s="23">
        <v>74</v>
      </c>
      <c r="M81" s="38">
        <v>76</v>
      </c>
      <c r="N81" s="265">
        <v>78</v>
      </c>
      <c r="O81" s="265"/>
      <c r="P81" s="265"/>
      <c r="Q81" s="204"/>
      <c r="AF81"/>
    </row>
    <row r="82" spans="1:32">
      <c r="A82" s="23" t="s">
        <v>76</v>
      </c>
      <c r="B82" s="41" t="s">
        <v>70</v>
      </c>
      <c r="C82" s="41" t="s">
        <v>70</v>
      </c>
      <c r="D82" s="41" t="s">
        <v>70</v>
      </c>
      <c r="E82" s="23">
        <v>7</v>
      </c>
      <c r="F82" s="23">
        <v>10</v>
      </c>
      <c r="G82" s="23">
        <v>9</v>
      </c>
      <c r="H82" s="23">
        <v>9</v>
      </c>
      <c r="I82" s="23">
        <v>9</v>
      </c>
      <c r="J82" s="23">
        <v>9</v>
      </c>
      <c r="K82" s="23">
        <v>12</v>
      </c>
      <c r="L82" s="23">
        <v>16</v>
      </c>
      <c r="M82" s="38">
        <v>14</v>
      </c>
      <c r="N82" s="265">
        <v>19</v>
      </c>
      <c r="O82" s="265"/>
      <c r="P82" s="265"/>
      <c r="Q82" s="204"/>
      <c r="AF82"/>
    </row>
    <row r="83" spans="1:32">
      <c r="A83" s="23" t="s">
        <v>77</v>
      </c>
      <c r="B83" s="41" t="s">
        <v>70</v>
      </c>
      <c r="C83" s="41" t="s">
        <v>70</v>
      </c>
      <c r="D83" s="41" t="s">
        <v>70</v>
      </c>
      <c r="E83" s="23">
        <v>102</v>
      </c>
      <c r="F83" s="23">
        <v>100</v>
      </c>
      <c r="G83" s="23">
        <v>100</v>
      </c>
      <c r="H83" s="23">
        <v>100</v>
      </c>
      <c r="I83" s="23">
        <v>100</v>
      </c>
      <c r="J83" s="23">
        <v>136</v>
      </c>
      <c r="K83" s="23">
        <v>104</v>
      </c>
      <c r="L83" s="23">
        <v>106</v>
      </c>
      <c r="M83" s="38">
        <v>105</v>
      </c>
      <c r="N83" s="265">
        <v>109</v>
      </c>
      <c r="O83" s="265"/>
      <c r="P83" s="265"/>
      <c r="Q83" s="204"/>
      <c r="AF83"/>
    </row>
    <row r="84" spans="1:32">
      <c r="A84" s="23" t="s">
        <v>78</v>
      </c>
      <c r="B84" s="41" t="s">
        <v>70</v>
      </c>
      <c r="C84" s="41" t="s">
        <v>70</v>
      </c>
      <c r="D84" s="41" t="s">
        <v>70</v>
      </c>
      <c r="E84" s="23">
        <v>111</v>
      </c>
      <c r="F84" s="23">
        <v>111</v>
      </c>
      <c r="G84" s="23">
        <v>100</v>
      </c>
      <c r="H84" s="23">
        <v>106</v>
      </c>
      <c r="I84" s="23">
        <v>110</v>
      </c>
      <c r="J84" s="23">
        <v>146</v>
      </c>
      <c r="K84" s="23">
        <v>115</v>
      </c>
      <c r="L84" s="23">
        <v>125</v>
      </c>
      <c r="M84" s="38">
        <v>119</v>
      </c>
      <c r="N84" s="265">
        <v>120</v>
      </c>
      <c r="O84" s="265"/>
      <c r="P84" s="265"/>
      <c r="Q84" s="204"/>
      <c r="AF84"/>
    </row>
    <row r="85" spans="1:32" s="161" customFormat="1" ht="17.25">
      <c r="A85" s="12" t="s">
        <v>484</v>
      </c>
      <c r="B85" s="12">
        <v>2004</v>
      </c>
      <c r="C85" s="12">
        <v>2005</v>
      </c>
      <c r="D85" s="12">
        <v>2006</v>
      </c>
      <c r="E85" s="12">
        <v>2007</v>
      </c>
      <c r="F85" s="12">
        <v>2008</v>
      </c>
      <c r="G85" s="12">
        <v>2009</v>
      </c>
      <c r="H85" s="12">
        <v>2010</v>
      </c>
      <c r="I85" s="12">
        <v>2011</v>
      </c>
      <c r="J85" s="12">
        <v>2012</v>
      </c>
      <c r="K85" s="12">
        <v>2013</v>
      </c>
      <c r="L85" s="64" t="s">
        <v>96</v>
      </c>
      <c r="M85" s="64" t="s">
        <v>97</v>
      </c>
      <c r="N85" s="207">
        <v>2015</v>
      </c>
      <c r="O85" s="64" t="s">
        <v>461</v>
      </c>
      <c r="P85" s="64" t="s">
        <v>477</v>
      </c>
      <c r="Q85" s="64">
        <v>2018</v>
      </c>
      <c r="R85" s="207" t="s">
        <v>438</v>
      </c>
      <c r="S85"/>
    </row>
    <row r="86" spans="1:32">
      <c r="A86" s="3" t="s">
        <v>79</v>
      </c>
      <c r="B86" s="65">
        <v>6303389</v>
      </c>
      <c r="C86" s="65">
        <v>6348640</v>
      </c>
      <c r="D86" s="65">
        <v>6253594</v>
      </c>
      <c r="E86" s="65">
        <v>6724915</v>
      </c>
      <c r="F86" s="65">
        <v>6480037</v>
      </c>
      <c r="G86" s="65">
        <v>7023917</v>
      </c>
      <c r="H86" s="65">
        <v>6671488</v>
      </c>
      <c r="I86" s="65">
        <v>6922119</v>
      </c>
      <c r="J86" s="65">
        <v>10758679</v>
      </c>
      <c r="K86" s="65">
        <v>11382448</v>
      </c>
      <c r="L86" s="66">
        <v>11013279</v>
      </c>
      <c r="M86" s="66">
        <v>18000000</v>
      </c>
      <c r="N86" s="209">
        <v>18029906</v>
      </c>
      <c r="O86" s="209">
        <v>26000000</v>
      </c>
      <c r="P86" s="209">
        <v>26000000</v>
      </c>
      <c r="Q86" s="209">
        <v>26000000</v>
      </c>
      <c r="R86" s="204"/>
      <c r="T86" s="253"/>
      <c r="AF86"/>
    </row>
    <row r="87" spans="1:32">
      <c r="A87" s="23" t="s">
        <v>69</v>
      </c>
      <c r="B87" s="30" t="s">
        <v>70</v>
      </c>
      <c r="C87" s="30" t="s">
        <v>70</v>
      </c>
      <c r="D87" s="30" t="s">
        <v>70</v>
      </c>
      <c r="E87" s="30" t="s">
        <v>70</v>
      </c>
      <c r="F87" s="30" t="s">
        <v>70</v>
      </c>
      <c r="G87" s="30" t="s">
        <v>70</v>
      </c>
      <c r="H87" s="30" t="s">
        <v>70</v>
      </c>
      <c r="I87" s="30" t="s">
        <v>70</v>
      </c>
      <c r="J87" s="30" t="s">
        <v>70</v>
      </c>
      <c r="K87" s="24">
        <v>766411</v>
      </c>
      <c r="L87" s="67">
        <v>708361</v>
      </c>
      <c r="M87" s="67">
        <v>900000</v>
      </c>
      <c r="N87" s="210">
        <v>1244188</v>
      </c>
      <c r="O87" s="30" t="s">
        <v>70</v>
      </c>
      <c r="P87" s="30" t="s">
        <v>70</v>
      </c>
      <c r="Q87" s="30" t="s">
        <v>70</v>
      </c>
      <c r="R87" s="208"/>
      <c r="AF87"/>
    </row>
    <row r="88" spans="1:32">
      <c r="A88" s="23" t="s">
        <v>91</v>
      </c>
      <c r="B88" s="41" t="s">
        <v>70</v>
      </c>
      <c r="C88" s="41" t="s">
        <v>70</v>
      </c>
      <c r="D88" s="41" t="s">
        <v>70</v>
      </c>
      <c r="E88" s="41" t="s">
        <v>70</v>
      </c>
      <c r="F88" s="41" t="s">
        <v>70</v>
      </c>
      <c r="G88" s="41" t="s">
        <v>70</v>
      </c>
      <c r="H88" s="41" t="s">
        <v>70</v>
      </c>
      <c r="I88" s="41" t="s">
        <v>70</v>
      </c>
      <c r="J88" s="41" t="s">
        <v>70</v>
      </c>
      <c r="K88" s="24">
        <v>837990</v>
      </c>
      <c r="L88" s="67">
        <v>867585</v>
      </c>
      <c r="M88" s="67">
        <v>2500000</v>
      </c>
      <c r="N88" s="214">
        <v>1393491</v>
      </c>
      <c r="O88" s="30" t="s">
        <v>70</v>
      </c>
      <c r="P88" s="41" t="s">
        <v>70</v>
      </c>
      <c r="Q88" s="41" t="s">
        <v>70</v>
      </c>
      <c r="R88" s="257"/>
      <c r="T88" s="69"/>
      <c r="U88" s="69"/>
      <c r="V88" s="69"/>
      <c r="W88" s="69"/>
      <c r="X88" s="69"/>
      <c r="Y88" s="69"/>
      <c r="Z88" s="10"/>
      <c r="AA88" s="10"/>
      <c r="AB88" s="10"/>
      <c r="AF88"/>
    </row>
    <row r="89" spans="1:32">
      <c r="A89" s="23" t="s">
        <v>72</v>
      </c>
      <c r="B89" s="41" t="s">
        <v>70</v>
      </c>
      <c r="C89" s="41" t="s">
        <v>70</v>
      </c>
      <c r="D89" s="41" t="s">
        <v>70</v>
      </c>
      <c r="E89" s="41" t="s">
        <v>70</v>
      </c>
      <c r="F89" s="41" t="s">
        <v>70</v>
      </c>
      <c r="G89" s="41" t="s">
        <v>70</v>
      </c>
      <c r="H89" s="41" t="s">
        <v>70</v>
      </c>
      <c r="I89" s="41" t="s">
        <v>70</v>
      </c>
      <c r="J89" s="41" t="s">
        <v>70</v>
      </c>
      <c r="K89" s="24">
        <v>808925</v>
      </c>
      <c r="L89" s="67">
        <v>791097</v>
      </c>
      <c r="M89" s="67">
        <v>2100000</v>
      </c>
      <c r="N89" s="214">
        <v>1567677</v>
      </c>
      <c r="O89" s="30" t="s">
        <v>70</v>
      </c>
      <c r="P89" s="41" t="s">
        <v>70</v>
      </c>
      <c r="Q89" s="41" t="s">
        <v>70</v>
      </c>
      <c r="R89" s="208"/>
      <c r="AF89"/>
    </row>
    <row r="90" spans="1:32">
      <c r="A90" s="23" t="s">
        <v>73</v>
      </c>
      <c r="B90" s="41" t="s">
        <v>70</v>
      </c>
      <c r="C90" s="41" t="s">
        <v>70</v>
      </c>
      <c r="D90" s="41" t="s">
        <v>70</v>
      </c>
      <c r="E90" s="41" t="s">
        <v>70</v>
      </c>
      <c r="F90" s="41" t="s">
        <v>70</v>
      </c>
      <c r="G90" s="41" t="s">
        <v>70</v>
      </c>
      <c r="H90" s="41" t="s">
        <v>70</v>
      </c>
      <c r="I90" s="41" t="s">
        <v>70</v>
      </c>
      <c r="J90" s="41" t="s">
        <v>70</v>
      </c>
      <c r="K90" s="24">
        <v>1774821</v>
      </c>
      <c r="L90" s="67">
        <v>1739961</v>
      </c>
      <c r="M90" s="67">
        <v>2100000</v>
      </c>
      <c r="N90" s="210">
        <v>1816515</v>
      </c>
      <c r="O90" s="30" t="s">
        <v>70</v>
      </c>
      <c r="P90" s="41" t="s">
        <v>70</v>
      </c>
      <c r="Q90" s="41" t="s">
        <v>70</v>
      </c>
      <c r="R90" s="208"/>
      <c r="AF90"/>
    </row>
    <row r="91" spans="1:32">
      <c r="A91" s="23" t="s">
        <v>74</v>
      </c>
      <c r="B91" s="41" t="s">
        <v>70</v>
      </c>
      <c r="C91" s="41" t="s">
        <v>70</v>
      </c>
      <c r="D91" s="41" t="s">
        <v>70</v>
      </c>
      <c r="E91" s="41" t="s">
        <v>70</v>
      </c>
      <c r="F91" s="41" t="s">
        <v>70</v>
      </c>
      <c r="G91" s="41" t="s">
        <v>70</v>
      </c>
      <c r="H91" s="41" t="s">
        <v>70</v>
      </c>
      <c r="I91" s="41" t="s">
        <v>70</v>
      </c>
      <c r="J91" s="41" t="s">
        <v>70</v>
      </c>
      <c r="K91" s="24">
        <v>554707</v>
      </c>
      <c r="L91" s="70">
        <v>79406</v>
      </c>
      <c r="M91" s="71">
        <v>1000000</v>
      </c>
      <c r="N91" s="72">
        <v>2388841</v>
      </c>
      <c r="O91" s="30" t="s">
        <v>70</v>
      </c>
      <c r="P91" s="41" t="s">
        <v>70</v>
      </c>
      <c r="Q91" s="41" t="s">
        <v>70</v>
      </c>
      <c r="R91" s="208"/>
      <c r="AF91"/>
    </row>
    <row r="92" spans="1:32">
      <c r="A92" s="23" t="s">
        <v>75</v>
      </c>
      <c r="B92" s="41" t="s">
        <v>70</v>
      </c>
      <c r="C92" s="41" t="s">
        <v>70</v>
      </c>
      <c r="D92" s="41" t="s">
        <v>70</v>
      </c>
      <c r="E92" s="41" t="s">
        <v>70</v>
      </c>
      <c r="F92" s="41" t="s">
        <v>70</v>
      </c>
      <c r="G92" s="41" t="s">
        <v>70</v>
      </c>
      <c r="H92" s="41" t="s">
        <v>70</v>
      </c>
      <c r="I92" s="41" t="s">
        <v>70</v>
      </c>
      <c r="J92" s="41" t="s">
        <v>70</v>
      </c>
      <c r="K92" s="24">
        <v>1081685</v>
      </c>
      <c r="L92" s="70">
        <v>1038772</v>
      </c>
      <c r="M92" s="67">
        <v>1700000</v>
      </c>
      <c r="N92" s="210">
        <v>2538144</v>
      </c>
      <c r="O92" s="30" t="s">
        <v>70</v>
      </c>
      <c r="P92" s="41" t="s">
        <v>70</v>
      </c>
      <c r="Q92" s="41" t="s">
        <v>70</v>
      </c>
      <c r="R92" s="208"/>
      <c r="AF92"/>
    </row>
    <row r="93" spans="1:32">
      <c r="A93" s="23" t="s">
        <v>76</v>
      </c>
      <c r="B93" s="41" t="s">
        <v>70</v>
      </c>
      <c r="C93" s="41" t="s">
        <v>70</v>
      </c>
      <c r="D93" s="41" t="s">
        <v>70</v>
      </c>
      <c r="E93" s="41" t="s">
        <v>70</v>
      </c>
      <c r="F93" s="41" t="s">
        <v>70</v>
      </c>
      <c r="G93" s="41" t="s">
        <v>70</v>
      </c>
      <c r="H93" s="41" t="s">
        <v>70</v>
      </c>
      <c r="I93" s="41" t="s">
        <v>70</v>
      </c>
      <c r="J93" s="41" t="s">
        <v>70</v>
      </c>
      <c r="K93" s="24">
        <v>2109</v>
      </c>
      <c r="L93" s="70">
        <v>76724</v>
      </c>
      <c r="M93" s="67">
        <v>200000</v>
      </c>
      <c r="N93" s="210">
        <v>398140</v>
      </c>
      <c r="O93" s="30" t="s">
        <v>70</v>
      </c>
      <c r="P93" s="41" t="s">
        <v>70</v>
      </c>
      <c r="Q93" s="41" t="s">
        <v>70</v>
      </c>
      <c r="R93" s="208"/>
      <c r="AF93"/>
    </row>
    <row r="94" spans="1:32">
      <c r="A94" s="23" t="s">
        <v>77</v>
      </c>
      <c r="B94" s="41" t="s">
        <v>70</v>
      </c>
      <c r="C94" s="41" t="s">
        <v>70</v>
      </c>
      <c r="D94" s="41" t="s">
        <v>70</v>
      </c>
      <c r="E94" s="41" t="s">
        <v>70</v>
      </c>
      <c r="F94" s="41" t="s">
        <v>70</v>
      </c>
      <c r="G94" s="41" t="s">
        <v>70</v>
      </c>
      <c r="H94" s="41" t="s">
        <v>70</v>
      </c>
      <c r="I94" s="41" t="s">
        <v>70</v>
      </c>
      <c r="J94" s="41" t="s">
        <v>70</v>
      </c>
      <c r="K94" s="24">
        <v>3115122</v>
      </c>
      <c r="L94" s="67">
        <v>3107081</v>
      </c>
      <c r="M94" s="67">
        <v>4700000</v>
      </c>
      <c r="N94" s="210">
        <v>3807216</v>
      </c>
      <c r="O94" s="30" t="s">
        <v>70</v>
      </c>
      <c r="P94" s="41" t="s">
        <v>70</v>
      </c>
      <c r="Q94" s="41" t="s">
        <v>70</v>
      </c>
      <c r="R94" s="208"/>
      <c r="AF94"/>
    </row>
    <row r="95" spans="1:32">
      <c r="A95" s="208" t="s">
        <v>78</v>
      </c>
      <c r="B95" s="41" t="s">
        <v>70</v>
      </c>
      <c r="C95" s="41" t="s">
        <v>70</v>
      </c>
      <c r="D95" s="41" t="s">
        <v>70</v>
      </c>
      <c r="E95" s="41" t="s">
        <v>70</v>
      </c>
      <c r="F95" s="41" t="s">
        <v>70</v>
      </c>
      <c r="G95" s="41" t="s">
        <v>70</v>
      </c>
      <c r="H95" s="41" t="s">
        <v>70</v>
      </c>
      <c r="I95" s="41" t="s">
        <v>70</v>
      </c>
      <c r="J95" s="41" t="s">
        <v>70</v>
      </c>
      <c r="K95" s="24">
        <v>2440678</v>
      </c>
      <c r="L95" s="67">
        <v>2604292</v>
      </c>
      <c r="M95" s="67">
        <v>2800000</v>
      </c>
      <c r="N95" s="210">
        <v>4255123</v>
      </c>
      <c r="O95" s="30" t="s">
        <v>70</v>
      </c>
      <c r="P95" s="41" t="s">
        <v>70</v>
      </c>
      <c r="Q95" s="41" t="s">
        <v>70</v>
      </c>
      <c r="R95" s="208"/>
      <c r="AF95"/>
    </row>
    <row r="96" spans="1:32" ht="17.25">
      <c r="A96" s="202" t="s">
        <v>488</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73"/>
      <c r="AC96" s="74"/>
    </row>
    <row r="97" spans="1:35" ht="51" customHeight="1">
      <c r="A97" s="431" t="s">
        <v>487</v>
      </c>
      <c r="B97" s="431"/>
      <c r="C97" s="431"/>
      <c r="D97" s="431"/>
      <c r="E97" s="431"/>
      <c r="F97" s="431"/>
      <c r="G97" s="431"/>
      <c r="H97" s="431"/>
      <c r="I97" s="431"/>
      <c r="J97" s="431"/>
      <c r="K97" s="431"/>
      <c r="L97" s="431"/>
      <c r="M97" s="431"/>
      <c r="N97" s="431"/>
      <c r="O97" s="431"/>
      <c r="P97" s="431"/>
      <c r="Q97" s="431"/>
      <c r="R97" s="431"/>
      <c r="S97" s="431"/>
      <c r="T97" s="251"/>
      <c r="U97" s="251"/>
      <c r="V97" s="251"/>
      <c r="W97" s="251"/>
      <c r="X97" s="251"/>
      <c r="Y97" s="251"/>
      <c r="Z97" s="251"/>
      <c r="AA97" s="251"/>
      <c r="AB97" s="251"/>
      <c r="AC97" s="251"/>
      <c r="AD97" s="251"/>
      <c r="AE97" s="251"/>
      <c r="AF97" s="251"/>
      <c r="AG97" s="251"/>
    </row>
    <row r="98" spans="1:35" s="206" customFormat="1" ht="17.25">
      <c r="A98" s="211" t="s">
        <v>486</v>
      </c>
      <c r="B98" s="211"/>
      <c r="C98" s="211"/>
      <c r="D98" s="211"/>
      <c r="E98" s="211"/>
      <c r="F98" s="211"/>
      <c r="G98" s="211"/>
      <c r="H98" s="211"/>
      <c r="I98" s="211"/>
      <c r="J98" s="211"/>
      <c r="K98" s="211"/>
      <c r="L98" s="211"/>
      <c r="M98" s="292"/>
      <c r="N98" s="211"/>
      <c r="O98" s="211"/>
      <c r="P98" s="211"/>
      <c r="Q98" s="298"/>
      <c r="R98" s="211"/>
      <c r="S98" s="211"/>
      <c r="T98" s="211"/>
      <c r="U98" s="211"/>
      <c r="V98" s="211"/>
      <c r="W98" s="211"/>
      <c r="X98" s="211"/>
      <c r="Y98" s="211"/>
      <c r="Z98" s="211"/>
      <c r="AA98" s="211"/>
      <c r="AB98" s="211"/>
      <c r="AC98" s="211"/>
      <c r="AD98" s="211"/>
      <c r="AE98" s="211"/>
      <c r="AF98" s="248"/>
      <c r="AG98" s="211"/>
    </row>
    <row r="99" spans="1:35" s="206" customFormat="1" ht="17.25">
      <c r="A99" s="202" t="s">
        <v>479</v>
      </c>
      <c r="B99" s="251"/>
      <c r="C99" s="251"/>
      <c r="D99" s="251"/>
      <c r="E99" s="251"/>
      <c r="F99" s="251"/>
      <c r="G99" s="251"/>
      <c r="H99" s="251"/>
      <c r="I99" s="251"/>
      <c r="J99" s="251"/>
      <c r="K99" s="251"/>
      <c r="L99" s="251"/>
      <c r="M99" s="292"/>
      <c r="N99" s="251"/>
      <c r="O99" s="251"/>
      <c r="P99" s="251"/>
      <c r="Q99" s="298"/>
      <c r="R99" s="251"/>
      <c r="S99" s="251"/>
      <c r="T99" s="251"/>
      <c r="U99" s="251"/>
      <c r="V99" s="251"/>
      <c r="W99" s="251"/>
      <c r="X99" s="251"/>
      <c r="Y99" s="251"/>
      <c r="Z99" s="251"/>
      <c r="AA99" s="251"/>
      <c r="AB99" s="251"/>
      <c r="AC99" s="251"/>
      <c r="AD99" s="251"/>
      <c r="AE99" s="251"/>
      <c r="AF99" s="251"/>
      <c r="AG99" s="251"/>
    </row>
    <row r="100" spans="1:35">
      <c r="A100" s="134" t="s">
        <v>485</v>
      </c>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53"/>
    </row>
    <row r="101" spans="1:35" s="46" customFormat="1" ht="26.25">
      <c r="A101" s="428" t="s">
        <v>98</v>
      </c>
      <c r="B101" s="429"/>
      <c r="C101" s="429"/>
      <c r="D101" s="429"/>
      <c r="E101" s="429"/>
      <c r="F101" s="429"/>
      <c r="G101" s="429"/>
      <c r="H101" s="429"/>
      <c r="I101" s="429"/>
      <c r="J101" s="429"/>
      <c r="K101" s="429"/>
      <c r="L101" s="429"/>
      <c r="M101" s="429"/>
      <c r="N101" s="430"/>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row>
    <row r="102" spans="1:35" ht="81.75" customHeight="1">
      <c r="A102" s="12" t="s">
        <v>99</v>
      </c>
      <c r="B102" s="12" t="s">
        <v>9</v>
      </c>
      <c r="C102" s="12" t="s">
        <v>10</v>
      </c>
      <c r="D102" s="12" t="s">
        <v>11</v>
      </c>
      <c r="E102" s="12" t="s">
        <v>12</v>
      </c>
      <c r="F102" s="12" t="s">
        <v>13</v>
      </c>
      <c r="G102" s="12" t="s">
        <v>14</v>
      </c>
      <c r="H102" s="12" t="s">
        <v>85</v>
      </c>
      <c r="I102" s="207" t="s">
        <v>458</v>
      </c>
      <c r="J102" s="207" t="s">
        <v>475</v>
      </c>
      <c r="K102" s="213" t="s">
        <v>524</v>
      </c>
      <c r="L102" s="213" t="s">
        <v>538</v>
      </c>
      <c r="M102" s="213" t="s">
        <v>539</v>
      </c>
      <c r="N102" s="12" t="s">
        <v>438</v>
      </c>
      <c r="AF102"/>
    </row>
    <row r="103" spans="1:35">
      <c r="A103" s="23" t="s">
        <v>99</v>
      </c>
      <c r="B103" s="24">
        <v>1700000</v>
      </c>
      <c r="C103" s="24">
        <v>1840000</v>
      </c>
      <c r="D103" s="24">
        <v>1898012</v>
      </c>
      <c r="E103" s="24">
        <v>1711000</v>
      </c>
      <c r="F103" s="24">
        <v>1879860</v>
      </c>
      <c r="G103" s="70">
        <v>1973518</v>
      </c>
      <c r="H103" s="70">
        <v>1934647</v>
      </c>
      <c r="I103" s="212">
        <v>1949525</v>
      </c>
      <c r="J103" s="212" t="s">
        <v>500</v>
      </c>
      <c r="K103" s="215">
        <v>1170380</v>
      </c>
      <c r="L103" s="314">
        <f>(K103-B103)/B103</f>
        <v>-0.31154117647058821</v>
      </c>
      <c r="M103" s="215" t="s">
        <v>540</v>
      </c>
      <c r="N103" s="23"/>
      <c r="AF103"/>
    </row>
    <row r="104" spans="1:35">
      <c r="A104" s="134" t="s">
        <v>100</v>
      </c>
    </row>
    <row r="105" spans="1:35">
      <c r="A105" s="134" t="s">
        <v>501</v>
      </c>
      <c r="B105" s="39"/>
      <c r="AE105" s="39"/>
      <c r="AF105" s="39"/>
    </row>
    <row r="106" spans="1:35">
      <c r="B106" s="39"/>
      <c r="X106" s="39"/>
      <c r="Y106" s="39"/>
      <c r="Z106" s="39"/>
      <c r="AA106" s="39"/>
      <c r="AB106" s="39"/>
      <c r="AC106" s="39"/>
    </row>
    <row r="107" spans="1:35">
      <c r="B107" s="39"/>
    </row>
    <row r="108" spans="1:35">
      <c r="B108" s="39"/>
    </row>
    <row r="109" spans="1:35">
      <c r="B109" s="39"/>
    </row>
    <row r="110" spans="1:35">
      <c r="B110" s="39"/>
      <c r="X110" s="206"/>
      <c r="AF110"/>
    </row>
    <row r="111" spans="1:35">
      <c r="A111" s="76"/>
      <c r="X111" s="206"/>
      <c r="AF111"/>
    </row>
    <row r="112" spans="1:35">
      <c r="X112" s="206"/>
      <c r="AF112"/>
    </row>
    <row r="113" spans="13:32">
      <c r="X113" s="206"/>
      <c r="AF113"/>
    </row>
    <row r="114" spans="13:32">
      <c r="X114" s="206"/>
      <c r="AF114"/>
    </row>
    <row r="115" spans="13:32">
      <c r="X115" s="206"/>
      <c r="AF115"/>
    </row>
    <row r="116" spans="13:32">
      <c r="X116" s="206"/>
      <c r="AF116"/>
    </row>
    <row r="117" spans="13:32">
      <c r="X117" s="206"/>
      <c r="AF117"/>
    </row>
    <row r="118" spans="13:32">
      <c r="X118" s="206"/>
      <c r="AF118"/>
    </row>
    <row r="119" spans="13:32">
      <c r="X119" s="206"/>
      <c r="AF119"/>
    </row>
    <row r="120" spans="13:32">
      <c r="X120" s="206"/>
      <c r="AF120"/>
    </row>
    <row r="121" spans="13:32">
      <c r="X121" s="206"/>
      <c r="AF121"/>
    </row>
    <row r="122" spans="13:32">
      <c r="X122" s="206"/>
      <c r="AF122"/>
    </row>
    <row r="123" spans="13:32">
      <c r="X123" s="206"/>
      <c r="AF123"/>
    </row>
    <row r="124" spans="13:32">
      <c r="X124" s="206"/>
      <c r="AF124"/>
    </row>
    <row r="125" spans="13:32">
      <c r="X125" s="206"/>
      <c r="AF125"/>
    </row>
    <row r="126" spans="13:32">
      <c r="X126" s="206"/>
      <c r="AF126"/>
    </row>
    <row r="127" spans="13:32">
      <c r="M127"/>
      <c r="Q127"/>
      <c r="X127" s="206"/>
      <c r="AF127"/>
    </row>
    <row r="128" spans="13:32">
      <c r="M128"/>
      <c r="Q128"/>
      <c r="X128" s="206"/>
      <c r="AF128"/>
    </row>
    <row r="129" spans="13:32">
      <c r="M129"/>
      <c r="Q129"/>
      <c r="X129" s="206"/>
      <c r="AF129"/>
    </row>
    <row r="130" spans="13:32">
      <c r="M130"/>
      <c r="Q130"/>
      <c r="X130" s="206"/>
      <c r="AF130"/>
    </row>
    <row r="131" spans="13:32">
      <c r="M131"/>
      <c r="Q131"/>
      <c r="X131" s="206"/>
      <c r="AF131"/>
    </row>
    <row r="132" spans="13:32">
      <c r="M132"/>
      <c r="Q132"/>
      <c r="X132" s="206"/>
      <c r="AF132"/>
    </row>
    <row r="133" spans="13:32">
      <c r="M133"/>
      <c r="Q133"/>
      <c r="X133" s="206"/>
      <c r="AF133"/>
    </row>
    <row r="134" spans="13:32">
      <c r="M134"/>
      <c r="Q134"/>
      <c r="X134" s="206"/>
      <c r="AF134"/>
    </row>
    <row r="135" spans="13:32">
      <c r="M135"/>
      <c r="Q135"/>
      <c r="X135" s="206"/>
      <c r="AF135"/>
    </row>
    <row r="136" spans="13:32">
      <c r="M136"/>
      <c r="Q136"/>
      <c r="X136" s="206"/>
      <c r="AF136"/>
    </row>
    <row r="137" spans="13:32">
      <c r="M137"/>
      <c r="Q137"/>
      <c r="X137" s="206"/>
      <c r="AF137"/>
    </row>
    <row r="138" spans="13:32">
      <c r="M138"/>
      <c r="Q138"/>
      <c r="X138" s="206"/>
      <c r="AF138"/>
    </row>
  </sheetData>
  <mergeCells count="13">
    <mergeCell ref="AF13:AF16"/>
    <mergeCell ref="AG13:AG16"/>
    <mergeCell ref="AH13:AH16"/>
    <mergeCell ref="A101:N101"/>
    <mergeCell ref="A97:S97"/>
    <mergeCell ref="Q52:Q53"/>
    <mergeCell ref="A62:R62"/>
    <mergeCell ref="R52:R53"/>
    <mergeCell ref="A4:K4"/>
    <mergeCell ref="L52:L53"/>
    <mergeCell ref="O52:O53"/>
    <mergeCell ref="M52:M53"/>
    <mergeCell ref="P52:P53"/>
  </mergeCells>
  <hyperlinks>
    <hyperlink ref="A7" display="Visit England"/>
    <hyperlink ref="A8" display="English Heritage visits"/>
    <hyperlink ref="A9" display="National Trust visitor numbers"/>
    <hyperlink ref="A10" display="Historic Houses Association visitor numbers"/>
    <hyperlink ref="A11" display="Church Conservation Trust "/>
  </hyperlinks>
  <pageMargins left="0.25590551181102361" right="0.25590551181102361" top="0.39370078740157477" bottom="0.39370078740157477" header="0.3" footer="0.3"/>
  <pageSetup paperSize="9" scale="26"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Visits!D76:N76</xm:f>
              <xm:sqref>Q76</xm:sqref>
            </x14:sparkline>
            <x14:sparkline>
              <xm:f>Visits!D77:N77</xm:f>
              <xm:sqref>Q77</xm:sqref>
            </x14:sparkline>
            <x14:sparkline>
              <xm:f>Visits!D78:N78</xm:f>
              <xm:sqref>Q78</xm:sqref>
            </x14:sparkline>
            <x14:sparkline>
              <xm:f>Visits!D79:N79</xm:f>
              <xm:sqref>Q79</xm:sqref>
            </x14:sparkline>
            <x14:sparkline>
              <xm:f>Visits!D80:N80</xm:f>
              <xm:sqref>Q80</xm:sqref>
            </x14:sparkline>
            <x14:sparkline>
              <xm:f>Visits!D81:N81</xm:f>
              <xm:sqref>Q81</xm:sqref>
            </x14:sparkline>
            <x14:sparkline>
              <xm:f>Visits!D82:N82</xm:f>
              <xm:sqref>Q82</xm:sqref>
            </x14:sparkline>
            <x14:sparkline>
              <xm:f>Visits!D83:N83</xm:f>
              <xm:sqref>Q83</xm:sqref>
            </x14:sparkline>
            <x14:sparkline>
              <xm:f>Visits!D84:N84</xm:f>
              <xm:sqref>Q84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Visits!D75:O75</xm:f>
              <xm:sqref>Q75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Visits!D65:N65</xm:f>
              <xm:sqref>Q65</xm:sqref>
            </x14:sparkline>
            <x14:sparkline>
              <xm:f>Visits!D66:N66</xm:f>
              <xm:sqref>Q66</xm:sqref>
            </x14:sparkline>
            <x14:sparkline>
              <xm:f>Visits!D67:N67</xm:f>
              <xm:sqref>Q67</xm:sqref>
            </x14:sparkline>
            <x14:sparkline>
              <xm:f>Visits!D68:N68</xm:f>
              <xm:sqref>Q68</xm:sqref>
            </x14:sparkline>
            <x14:sparkline>
              <xm:f>Visits!D69:N69</xm:f>
              <xm:sqref>Q69</xm:sqref>
            </x14:sparkline>
            <x14:sparkline>
              <xm:f>Visits!D70:N70</xm:f>
              <xm:sqref>Q70</xm:sqref>
            </x14:sparkline>
            <x14:sparkline>
              <xm:f>Visits!D71:N71</xm:f>
              <xm:sqref>Q71</xm:sqref>
            </x14:sparkline>
            <x14:sparkline>
              <xm:f>Visits!D72:N72</xm:f>
              <xm:sqref>Q72</xm:sqref>
            </x14:sparkline>
            <x14:sparkline>
              <xm:f>Visits!D73:N73</xm:f>
              <xm:sqref>Q73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Visits!D64:O64</xm:f>
              <xm:sqref>Q64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Visits!B103:I103</xm:f>
              <xm:sqref>N103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Visits!B54:N54</xm:f>
              <xm:sqref>R54</xm:sqref>
            </x14:sparkline>
            <x14:sparkline>
              <xm:f>Visits!B55:N55</xm:f>
              <xm:sqref>R55</xm:sqref>
            </x14:sparkline>
            <x14:sparkline>
              <xm:f>Visits!B56:N56</xm:f>
              <xm:sqref>R56</xm:sqref>
            </x14:sparkline>
            <x14:sparkline>
              <xm:f>Visits!B57:N57</xm:f>
              <xm:sqref>R57</xm:sqref>
            </x14:sparkline>
            <x14:sparkline>
              <xm:f>Visits!B58:N58</xm:f>
              <xm:sqref>R58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Visits!B39:L39</xm:f>
              <xm:sqref>Q39</xm:sqref>
            </x14:sparkline>
            <x14:sparkline>
              <xm:f>Visits!B40:L40</xm:f>
              <xm:sqref>Q40</xm:sqref>
            </x14:sparkline>
            <x14:sparkline>
              <xm:f>Visits!B41:L41</xm:f>
              <xm:sqref>Q41</xm:sqref>
            </x14:sparkline>
            <x14:sparkline>
              <xm:f>Visits!B42:L42</xm:f>
              <xm:sqref>Q42</xm:sqref>
            </x14:sparkline>
            <x14:sparkline>
              <xm:f>Visits!B43:L43</xm:f>
              <xm:sqref>Q43</xm:sqref>
            </x14:sparkline>
            <x14:sparkline>
              <xm:f>Visits!B44:L44</xm:f>
              <xm:sqref>Q44</xm:sqref>
            </x14:sparkline>
            <x14:sparkline>
              <xm:f>Visits!B45:L45</xm:f>
              <xm:sqref>Q45</xm:sqref>
            </x14:sparkline>
            <x14:sparkline>
              <xm:f>Visits!B46:L46</xm:f>
              <xm:sqref>Q46</xm:sqref>
            </x14:sparkline>
            <x14:sparkline>
              <xm:f>Visits!B47:L47</xm:f>
              <xm:sqref>Q47</xm:sqref>
            </x14:sparkline>
            <x14:sparkline>
              <xm:f>Visits!B48:L48</xm:f>
              <xm:sqref>Q48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Visits!B17:AE17</xm:f>
              <xm:sqref>AH17</xm:sqref>
            </x14:sparkline>
            <x14:sparkline>
              <xm:f>Visits!B18:AE18</xm:f>
              <xm:sqref>AH18</xm:sqref>
            </x14:sparkline>
            <x14:sparkline>
              <xm:f>Visits!B19:AE19</xm:f>
              <xm:sqref>AH19</xm:sqref>
            </x14:sparkline>
            <x14:sparkline>
              <xm:f>Visits!B20:AE20</xm:f>
              <xm:sqref>AH20</xm:sqref>
            </x14:sparkline>
            <x14:sparkline>
              <xm:f>Visits!B21:AE21</xm:f>
              <xm:sqref>AH21</xm:sqref>
            </x14:sparkline>
            <x14:sparkline>
              <xm:f>Visits!B22:AE22</xm:f>
              <xm:sqref>AH22</xm:sqref>
            </x14:sparkline>
            <x14:sparkline>
              <xm:f>Visits!B23:AE23</xm:f>
              <xm:sqref>AH23</xm:sqref>
            </x14:sparkline>
            <x14:sparkline>
              <xm:f>Visits!B24:AE24</xm:f>
              <xm:sqref>AH24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Visits!A86:Q86</xm:f>
              <xm:sqref>R86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90"/>
  <sheetViews>
    <sheetView showRowColHeaders="0" zoomScaleNormal="100" workbookViewId="0"/>
  </sheetViews>
  <sheetFormatPr defaultColWidth="40.5703125" defaultRowHeight="15"/>
  <cols>
    <col min="1" max="1" width="40.5703125" customWidth="1"/>
    <col min="2" max="26" width="10.5703125" customWidth="1"/>
    <col min="27" max="33" width="10.5703125" style="206" customWidth="1"/>
    <col min="34" max="34" width="21.7109375" customWidth="1"/>
    <col min="35" max="36" width="9.140625" customWidth="1"/>
    <col min="37" max="37" width="23.140625" customWidth="1"/>
    <col min="38" max="261" width="9.140625" customWidth="1"/>
    <col min="263" max="263" width="40.5703125" customWidth="1"/>
    <col min="264" max="265" width="12" bestFit="1" customWidth="1"/>
    <col min="266" max="266" width="14" bestFit="1" customWidth="1"/>
    <col min="267" max="267" width="12" bestFit="1" customWidth="1"/>
    <col min="268" max="281" width="12.85546875" customWidth="1"/>
    <col min="282" max="282" width="13.28515625" customWidth="1"/>
    <col min="283" max="283" width="12.85546875" customWidth="1"/>
    <col min="284" max="284" width="13.28515625" customWidth="1"/>
    <col min="285" max="285" width="12.85546875" customWidth="1"/>
    <col min="286" max="286" width="37.140625" customWidth="1"/>
    <col min="287" max="517" width="9.140625" customWidth="1"/>
    <col min="519" max="519" width="40.5703125" customWidth="1"/>
    <col min="520" max="521" width="12" bestFit="1" customWidth="1"/>
    <col min="522" max="522" width="14" bestFit="1" customWidth="1"/>
    <col min="523" max="523" width="12" bestFit="1" customWidth="1"/>
    <col min="524" max="537" width="12.85546875" customWidth="1"/>
    <col min="538" max="538" width="13.28515625" customWidth="1"/>
    <col min="539" max="539" width="12.85546875" customWidth="1"/>
    <col min="540" max="540" width="13.28515625" customWidth="1"/>
    <col min="541" max="541" width="12.85546875" customWidth="1"/>
    <col min="542" max="542" width="37.140625" customWidth="1"/>
    <col min="543" max="773" width="9.140625" customWidth="1"/>
    <col min="775" max="775" width="40.5703125" customWidth="1"/>
    <col min="776" max="777" width="12" bestFit="1" customWidth="1"/>
    <col min="778" max="778" width="14" bestFit="1" customWidth="1"/>
    <col min="779" max="779" width="12" bestFit="1" customWidth="1"/>
    <col min="780" max="793" width="12.85546875" customWidth="1"/>
    <col min="794" max="794" width="13.28515625" customWidth="1"/>
    <col min="795" max="795" width="12.85546875" customWidth="1"/>
    <col min="796" max="796" width="13.28515625" customWidth="1"/>
    <col min="797" max="797" width="12.85546875" customWidth="1"/>
    <col min="798" max="798" width="37.140625" customWidth="1"/>
    <col min="799" max="1029" width="9.140625" customWidth="1"/>
    <col min="1031" max="1031" width="40.5703125" customWidth="1"/>
    <col min="1032" max="1033" width="12" bestFit="1" customWidth="1"/>
    <col min="1034" max="1034" width="14" bestFit="1" customWidth="1"/>
    <col min="1035" max="1035" width="12" bestFit="1" customWidth="1"/>
    <col min="1036" max="1049" width="12.85546875" customWidth="1"/>
    <col min="1050" max="1050" width="13.28515625" customWidth="1"/>
    <col min="1051" max="1051" width="12.85546875" customWidth="1"/>
    <col min="1052" max="1052" width="13.28515625" customWidth="1"/>
    <col min="1053" max="1053" width="12.85546875" customWidth="1"/>
    <col min="1054" max="1054" width="37.140625" customWidth="1"/>
    <col min="1055" max="1285" width="9.140625" customWidth="1"/>
    <col min="1287" max="1287" width="40.5703125" customWidth="1"/>
    <col min="1288" max="1289" width="12" bestFit="1" customWidth="1"/>
    <col min="1290" max="1290" width="14" bestFit="1" customWidth="1"/>
    <col min="1291" max="1291" width="12" bestFit="1" customWidth="1"/>
    <col min="1292" max="1305" width="12.85546875" customWidth="1"/>
    <col min="1306" max="1306" width="13.28515625" customWidth="1"/>
    <col min="1307" max="1307" width="12.85546875" customWidth="1"/>
    <col min="1308" max="1308" width="13.28515625" customWidth="1"/>
    <col min="1309" max="1309" width="12.85546875" customWidth="1"/>
    <col min="1310" max="1310" width="37.140625" customWidth="1"/>
    <col min="1311" max="1541" width="9.140625" customWidth="1"/>
    <col min="1543" max="1543" width="40.5703125" customWidth="1"/>
    <col min="1544" max="1545" width="12" bestFit="1" customWidth="1"/>
    <col min="1546" max="1546" width="14" bestFit="1" customWidth="1"/>
    <col min="1547" max="1547" width="12" bestFit="1" customWidth="1"/>
    <col min="1548" max="1561" width="12.85546875" customWidth="1"/>
    <col min="1562" max="1562" width="13.28515625" customWidth="1"/>
    <col min="1563" max="1563" width="12.85546875" customWidth="1"/>
    <col min="1564" max="1564" width="13.28515625" customWidth="1"/>
    <col min="1565" max="1565" width="12.85546875" customWidth="1"/>
    <col min="1566" max="1566" width="37.140625" customWidth="1"/>
    <col min="1567" max="1797" width="9.140625" customWidth="1"/>
    <col min="1799" max="1799" width="40.5703125" customWidth="1"/>
    <col min="1800" max="1801" width="12" bestFit="1" customWidth="1"/>
    <col min="1802" max="1802" width="14" bestFit="1" customWidth="1"/>
    <col min="1803" max="1803" width="12" bestFit="1" customWidth="1"/>
    <col min="1804" max="1817" width="12.85546875" customWidth="1"/>
    <col min="1818" max="1818" width="13.28515625" customWidth="1"/>
    <col min="1819" max="1819" width="12.85546875" customWidth="1"/>
    <col min="1820" max="1820" width="13.28515625" customWidth="1"/>
    <col min="1821" max="1821" width="12.85546875" customWidth="1"/>
    <col min="1822" max="1822" width="37.140625" customWidth="1"/>
    <col min="1823" max="2053" width="9.140625" customWidth="1"/>
    <col min="2055" max="2055" width="40.5703125" customWidth="1"/>
    <col min="2056" max="2057" width="12" bestFit="1" customWidth="1"/>
    <col min="2058" max="2058" width="14" bestFit="1" customWidth="1"/>
    <col min="2059" max="2059" width="12" bestFit="1" customWidth="1"/>
    <col min="2060" max="2073" width="12.85546875" customWidth="1"/>
    <col min="2074" max="2074" width="13.28515625" customWidth="1"/>
    <col min="2075" max="2075" width="12.85546875" customWidth="1"/>
    <col min="2076" max="2076" width="13.28515625" customWidth="1"/>
    <col min="2077" max="2077" width="12.85546875" customWidth="1"/>
    <col min="2078" max="2078" width="37.140625" customWidth="1"/>
    <col min="2079" max="2309" width="9.140625" customWidth="1"/>
    <col min="2311" max="2311" width="40.5703125" customWidth="1"/>
    <col min="2312" max="2313" width="12" bestFit="1" customWidth="1"/>
    <col min="2314" max="2314" width="14" bestFit="1" customWidth="1"/>
    <col min="2315" max="2315" width="12" bestFit="1" customWidth="1"/>
    <col min="2316" max="2329" width="12.85546875" customWidth="1"/>
    <col min="2330" max="2330" width="13.28515625" customWidth="1"/>
    <col min="2331" max="2331" width="12.85546875" customWidth="1"/>
    <col min="2332" max="2332" width="13.28515625" customWidth="1"/>
    <col min="2333" max="2333" width="12.85546875" customWidth="1"/>
    <col min="2334" max="2334" width="37.140625" customWidth="1"/>
    <col min="2335" max="2565" width="9.140625" customWidth="1"/>
    <col min="2567" max="2567" width="40.5703125" customWidth="1"/>
    <col min="2568" max="2569" width="12" bestFit="1" customWidth="1"/>
    <col min="2570" max="2570" width="14" bestFit="1" customWidth="1"/>
    <col min="2571" max="2571" width="12" bestFit="1" customWidth="1"/>
    <col min="2572" max="2585" width="12.85546875" customWidth="1"/>
    <col min="2586" max="2586" width="13.28515625" customWidth="1"/>
    <col min="2587" max="2587" width="12.85546875" customWidth="1"/>
    <col min="2588" max="2588" width="13.28515625" customWidth="1"/>
    <col min="2589" max="2589" width="12.85546875" customWidth="1"/>
    <col min="2590" max="2590" width="37.140625" customWidth="1"/>
    <col min="2591" max="2821" width="9.140625" customWidth="1"/>
    <col min="2823" max="2823" width="40.5703125" customWidth="1"/>
    <col min="2824" max="2825" width="12" bestFit="1" customWidth="1"/>
    <col min="2826" max="2826" width="14" bestFit="1" customWidth="1"/>
    <col min="2827" max="2827" width="12" bestFit="1" customWidth="1"/>
    <col min="2828" max="2841" width="12.85546875" customWidth="1"/>
    <col min="2842" max="2842" width="13.28515625" customWidth="1"/>
    <col min="2843" max="2843" width="12.85546875" customWidth="1"/>
    <col min="2844" max="2844" width="13.28515625" customWidth="1"/>
    <col min="2845" max="2845" width="12.85546875" customWidth="1"/>
    <col min="2846" max="2846" width="37.140625" customWidth="1"/>
    <col min="2847" max="3077" width="9.140625" customWidth="1"/>
    <col min="3079" max="3079" width="40.5703125" customWidth="1"/>
    <col min="3080" max="3081" width="12" bestFit="1" customWidth="1"/>
    <col min="3082" max="3082" width="14" bestFit="1" customWidth="1"/>
    <col min="3083" max="3083" width="12" bestFit="1" customWidth="1"/>
    <col min="3084" max="3097" width="12.85546875" customWidth="1"/>
    <col min="3098" max="3098" width="13.28515625" customWidth="1"/>
    <col min="3099" max="3099" width="12.85546875" customWidth="1"/>
    <col min="3100" max="3100" width="13.28515625" customWidth="1"/>
    <col min="3101" max="3101" width="12.85546875" customWidth="1"/>
    <col min="3102" max="3102" width="37.140625" customWidth="1"/>
    <col min="3103" max="3333" width="9.140625" customWidth="1"/>
    <col min="3335" max="3335" width="40.5703125" customWidth="1"/>
    <col min="3336" max="3337" width="12" bestFit="1" customWidth="1"/>
    <col min="3338" max="3338" width="14" bestFit="1" customWidth="1"/>
    <col min="3339" max="3339" width="12" bestFit="1" customWidth="1"/>
    <col min="3340" max="3353" width="12.85546875" customWidth="1"/>
    <col min="3354" max="3354" width="13.28515625" customWidth="1"/>
    <col min="3355" max="3355" width="12.85546875" customWidth="1"/>
    <col min="3356" max="3356" width="13.28515625" customWidth="1"/>
    <col min="3357" max="3357" width="12.85546875" customWidth="1"/>
    <col min="3358" max="3358" width="37.140625" customWidth="1"/>
    <col min="3359" max="3589" width="9.140625" customWidth="1"/>
    <col min="3591" max="3591" width="40.5703125" customWidth="1"/>
    <col min="3592" max="3593" width="12" bestFit="1" customWidth="1"/>
    <col min="3594" max="3594" width="14" bestFit="1" customWidth="1"/>
    <col min="3595" max="3595" width="12" bestFit="1" customWidth="1"/>
    <col min="3596" max="3609" width="12.85546875" customWidth="1"/>
    <col min="3610" max="3610" width="13.28515625" customWidth="1"/>
    <col min="3611" max="3611" width="12.85546875" customWidth="1"/>
    <col min="3612" max="3612" width="13.28515625" customWidth="1"/>
    <col min="3613" max="3613" width="12.85546875" customWidth="1"/>
    <col min="3614" max="3614" width="37.140625" customWidth="1"/>
    <col min="3615" max="3845" width="9.140625" customWidth="1"/>
    <col min="3847" max="3847" width="40.5703125" customWidth="1"/>
    <col min="3848" max="3849" width="12" bestFit="1" customWidth="1"/>
    <col min="3850" max="3850" width="14" bestFit="1" customWidth="1"/>
    <col min="3851" max="3851" width="12" bestFit="1" customWidth="1"/>
    <col min="3852" max="3865" width="12.85546875" customWidth="1"/>
    <col min="3866" max="3866" width="13.28515625" customWidth="1"/>
    <col min="3867" max="3867" width="12.85546875" customWidth="1"/>
    <col min="3868" max="3868" width="13.28515625" customWidth="1"/>
    <col min="3869" max="3869" width="12.85546875" customWidth="1"/>
    <col min="3870" max="3870" width="37.140625" customWidth="1"/>
    <col min="3871" max="4101" width="9.140625" customWidth="1"/>
    <col min="4103" max="4103" width="40.5703125" customWidth="1"/>
    <col min="4104" max="4105" width="12" bestFit="1" customWidth="1"/>
    <col min="4106" max="4106" width="14" bestFit="1" customWidth="1"/>
    <col min="4107" max="4107" width="12" bestFit="1" customWidth="1"/>
    <col min="4108" max="4121" width="12.85546875" customWidth="1"/>
    <col min="4122" max="4122" width="13.28515625" customWidth="1"/>
    <col min="4123" max="4123" width="12.85546875" customWidth="1"/>
    <col min="4124" max="4124" width="13.28515625" customWidth="1"/>
    <col min="4125" max="4125" width="12.85546875" customWidth="1"/>
    <col min="4126" max="4126" width="37.140625" customWidth="1"/>
    <col min="4127" max="4357" width="9.140625" customWidth="1"/>
    <col min="4359" max="4359" width="40.5703125" customWidth="1"/>
    <col min="4360" max="4361" width="12" bestFit="1" customWidth="1"/>
    <col min="4362" max="4362" width="14" bestFit="1" customWidth="1"/>
    <col min="4363" max="4363" width="12" bestFit="1" customWidth="1"/>
    <col min="4364" max="4377" width="12.85546875" customWidth="1"/>
    <col min="4378" max="4378" width="13.28515625" customWidth="1"/>
    <col min="4379" max="4379" width="12.85546875" customWidth="1"/>
    <col min="4380" max="4380" width="13.28515625" customWidth="1"/>
    <col min="4381" max="4381" width="12.85546875" customWidth="1"/>
    <col min="4382" max="4382" width="37.140625" customWidth="1"/>
    <col min="4383" max="4613" width="9.140625" customWidth="1"/>
    <col min="4615" max="4615" width="40.5703125" customWidth="1"/>
    <col min="4616" max="4617" width="12" bestFit="1" customWidth="1"/>
    <col min="4618" max="4618" width="14" bestFit="1" customWidth="1"/>
    <col min="4619" max="4619" width="12" bestFit="1" customWidth="1"/>
    <col min="4620" max="4633" width="12.85546875" customWidth="1"/>
    <col min="4634" max="4634" width="13.28515625" customWidth="1"/>
    <col min="4635" max="4635" width="12.85546875" customWidth="1"/>
    <col min="4636" max="4636" width="13.28515625" customWidth="1"/>
    <col min="4637" max="4637" width="12.85546875" customWidth="1"/>
    <col min="4638" max="4638" width="37.140625" customWidth="1"/>
    <col min="4639" max="4869" width="9.140625" customWidth="1"/>
    <col min="4871" max="4871" width="40.5703125" customWidth="1"/>
    <col min="4872" max="4873" width="12" bestFit="1" customWidth="1"/>
    <col min="4874" max="4874" width="14" bestFit="1" customWidth="1"/>
    <col min="4875" max="4875" width="12" bestFit="1" customWidth="1"/>
    <col min="4876" max="4889" width="12.85546875" customWidth="1"/>
    <col min="4890" max="4890" width="13.28515625" customWidth="1"/>
    <col min="4891" max="4891" width="12.85546875" customWidth="1"/>
    <col min="4892" max="4892" width="13.28515625" customWidth="1"/>
    <col min="4893" max="4893" width="12.85546875" customWidth="1"/>
    <col min="4894" max="4894" width="37.140625" customWidth="1"/>
    <col min="4895" max="5125" width="9.140625" customWidth="1"/>
    <col min="5127" max="5127" width="40.5703125" customWidth="1"/>
    <col min="5128" max="5129" width="12" bestFit="1" customWidth="1"/>
    <col min="5130" max="5130" width="14" bestFit="1" customWidth="1"/>
    <col min="5131" max="5131" width="12" bestFit="1" customWidth="1"/>
    <col min="5132" max="5145" width="12.85546875" customWidth="1"/>
    <col min="5146" max="5146" width="13.28515625" customWidth="1"/>
    <col min="5147" max="5147" width="12.85546875" customWidth="1"/>
    <col min="5148" max="5148" width="13.28515625" customWidth="1"/>
    <col min="5149" max="5149" width="12.85546875" customWidth="1"/>
    <col min="5150" max="5150" width="37.140625" customWidth="1"/>
    <col min="5151" max="5381" width="9.140625" customWidth="1"/>
    <col min="5383" max="5383" width="40.5703125" customWidth="1"/>
    <col min="5384" max="5385" width="12" bestFit="1" customWidth="1"/>
    <col min="5386" max="5386" width="14" bestFit="1" customWidth="1"/>
    <col min="5387" max="5387" width="12" bestFit="1" customWidth="1"/>
    <col min="5388" max="5401" width="12.85546875" customWidth="1"/>
    <col min="5402" max="5402" width="13.28515625" customWidth="1"/>
    <col min="5403" max="5403" width="12.85546875" customWidth="1"/>
    <col min="5404" max="5404" width="13.28515625" customWidth="1"/>
    <col min="5405" max="5405" width="12.85546875" customWidth="1"/>
    <col min="5406" max="5406" width="37.140625" customWidth="1"/>
    <col min="5407" max="5637" width="9.140625" customWidth="1"/>
    <col min="5639" max="5639" width="40.5703125" customWidth="1"/>
    <col min="5640" max="5641" width="12" bestFit="1" customWidth="1"/>
    <col min="5642" max="5642" width="14" bestFit="1" customWidth="1"/>
    <col min="5643" max="5643" width="12" bestFit="1" customWidth="1"/>
    <col min="5644" max="5657" width="12.85546875" customWidth="1"/>
    <col min="5658" max="5658" width="13.28515625" customWidth="1"/>
    <col min="5659" max="5659" width="12.85546875" customWidth="1"/>
    <col min="5660" max="5660" width="13.28515625" customWidth="1"/>
    <col min="5661" max="5661" width="12.85546875" customWidth="1"/>
    <col min="5662" max="5662" width="37.140625" customWidth="1"/>
    <col min="5663" max="5893" width="9.140625" customWidth="1"/>
    <col min="5895" max="5895" width="40.5703125" customWidth="1"/>
    <col min="5896" max="5897" width="12" bestFit="1" customWidth="1"/>
    <col min="5898" max="5898" width="14" bestFit="1" customWidth="1"/>
    <col min="5899" max="5899" width="12" bestFit="1" customWidth="1"/>
    <col min="5900" max="5913" width="12.85546875" customWidth="1"/>
    <col min="5914" max="5914" width="13.28515625" customWidth="1"/>
    <col min="5915" max="5915" width="12.85546875" customWidth="1"/>
    <col min="5916" max="5916" width="13.28515625" customWidth="1"/>
    <col min="5917" max="5917" width="12.85546875" customWidth="1"/>
    <col min="5918" max="5918" width="37.140625" customWidth="1"/>
    <col min="5919" max="6149" width="9.140625" customWidth="1"/>
    <col min="6151" max="6151" width="40.5703125" customWidth="1"/>
    <col min="6152" max="6153" width="12" bestFit="1" customWidth="1"/>
    <col min="6154" max="6154" width="14" bestFit="1" customWidth="1"/>
    <col min="6155" max="6155" width="12" bestFit="1" customWidth="1"/>
    <col min="6156" max="6169" width="12.85546875" customWidth="1"/>
    <col min="6170" max="6170" width="13.28515625" customWidth="1"/>
    <col min="6171" max="6171" width="12.85546875" customWidth="1"/>
    <col min="6172" max="6172" width="13.28515625" customWidth="1"/>
    <col min="6173" max="6173" width="12.85546875" customWidth="1"/>
    <col min="6174" max="6174" width="37.140625" customWidth="1"/>
    <col min="6175" max="6405" width="9.140625" customWidth="1"/>
    <col min="6407" max="6407" width="40.5703125" customWidth="1"/>
    <col min="6408" max="6409" width="12" bestFit="1" customWidth="1"/>
    <col min="6410" max="6410" width="14" bestFit="1" customWidth="1"/>
    <col min="6411" max="6411" width="12" bestFit="1" customWidth="1"/>
    <col min="6412" max="6425" width="12.85546875" customWidth="1"/>
    <col min="6426" max="6426" width="13.28515625" customWidth="1"/>
    <col min="6427" max="6427" width="12.85546875" customWidth="1"/>
    <col min="6428" max="6428" width="13.28515625" customWidth="1"/>
    <col min="6429" max="6429" width="12.85546875" customWidth="1"/>
    <col min="6430" max="6430" width="37.140625" customWidth="1"/>
    <col min="6431" max="6661" width="9.140625" customWidth="1"/>
    <col min="6663" max="6663" width="40.5703125" customWidth="1"/>
    <col min="6664" max="6665" width="12" bestFit="1" customWidth="1"/>
    <col min="6666" max="6666" width="14" bestFit="1" customWidth="1"/>
    <col min="6667" max="6667" width="12" bestFit="1" customWidth="1"/>
    <col min="6668" max="6681" width="12.85546875" customWidth="1"/>
    <col min="6682" max="6682" width="13.28515625" customWidth="1"/>
    <col min="6683" max="6683" width="12.85546875" customWidth="1"/>
    <col min="6684" max="6684" width="13.28515625" customWidth="1"/>
    <col min="6685" max="6685" width="12.85546875" customWidth="1"/>
    <col min="6686" max="6686" width="37.140625" customWidth="1"/>
    <col min="6687" max="6917" width="9.140625" customWidth="1"/>
    <col min="6919" max="6919" width="40.5703125" customWidth="1"/>
    <col min="6920" max="6921" width="12" bestFit="1" customWidth="1"/>
    <col min="6922" max="6922" width="14" bestFit="1" customWidth="1"/>
    <col min="6923" max="6923" width="12" bestFit="1" customWidth="1"/>
    <col min="6924" max="6937" width="12.85546875" customWidth="1"/>
    <col min="6938" max="6938" width="13.28515625" customWidth="1"/>
    <col min="6939" max="6939" width="12.85546875" customWidth="1"/>
    <col min="6940" max="6940" width="13.28515625" customWidth="1"/>
    <col min="6941" max="6941" width="12.85546875" customWidth="1"/>
    <col min="6942" max="6942" width="37.140625" customWidth="1"/>
    <col min="6943" max="7173" width="9.140625" customWidth="1"/>
    <col min="7175" max="7175" width="40.5703125" customWidth="1"/>
    <col min="7176" max="7177" width="12" bestFit="1" customWidth="1"/>
    <col min="7178" max="7178" width="14" bestFit="1" customWidth="1"/>
    <col min="7179" max="7179" width="12" bestFit="1" customWidth="1"/>
    <col min="7180" max="7193" width="12.85546875" customWidth="1"/>
    <col min="7194" max="7194" width="13.28515625" customWidth="1"/>
    <col min="7195" max="7195" width="12.85546875" customWidth="1"/>
    <col min="7196" max="7196" width="13.28515625" customWidth="1"/>
    <col min="7197" max="7197" width="12.85546875" customWidth="1"/>
    <col min="7198" max="7198" width="37.140625" customWidth="1"/>
    <col min="7199" max="7429" width="9.140625" customWidth="1"/>
    <col min="7431" max="7431" width="40.5703125" customWidth="1"/>
    <col min="7432" max="7433" width="12" bestFit="1" customWidth="1"/>
    <col min="7434" max="7434" width="14" bestFit="1" customWidth="1"/>
    <col min="7435" max="7435" width="12" bestFit="1" customWidth="1"/>
    <col min="7436" max="7449" width="12.85546875" customWidth="1"/>
    <col min="7450" max="7450" width="13.28515625" customWidth="1"/>
    <col min="7451" max="7451" width="12.85546875" customWidth="1"/>
    <col min="7452" max="7452" width="13.28515625" customWidth="1"/>
    <col min="7453" max="7453" width="12.85546875" customWidth="1"/>
    <col min="7454" max="7454" width="37.140625" customWidth="1"/>
    <col min="7455" max="7685" width="9.140625" customWidth="1"/>
    <col min="7687" max="7687" width="40.5703125" customWidth="1"/>
    <col min="7688" max="7689" width="12" bestFit="1" customWidth="1"/>
    <col min="7690" max="7690" width="14" bestFit="1" customWidth="1"/>
    <col min="7691" max="7691" width="12" bestFit="1" customWidth="1"/>
    <col min="7692" max="7705" width="12.85546875" customWidth="1"/>
    <col min="7706" max="7706" width="13.28515625" customWidth="1"/>
    <col min="7707" max="7707" width="12.85546875" customWidth="1"/>
    <col min="7708" max="7708" width="13.28515625" customWidth="1"/>
    <col min="7709" max="7709" width="12.85546875" customWidth="1"/>
    <col min="7710" max="7710" width="37.140625" customWidth="1"/>
    <col min="7711" max="7941" width="9.140625" customWidth="1"/>
    <col min="7943" max="7943" width="40.5703125" customWidth="1"/>
    <col min="7944" max="7945" width="12" bestFit="1" customWidth="1"/>
    <col min="7946" max="7946" width="14" bestFit="1" customWidth="1"/>
    <col min="7947" max="7947" width="12" bestFit="1" customWidth="1"/>
    <col min="7948" max="7961" width="12.85546875" customWidth="1"/>
    <col min="7962" max="7962" width="13.28515625" customWidth="1"/>
    <col min="7963" max="7963" width="12.85546875" customWidth="1"/>
    <col min="7964" max="7964" width="13.28515625" customWidth="1"/>
    <col min="7965" max="7965" width="12.85546875" customWidth="1"/>
    <col min="7966" max="7966" width="37.140625" customWidth="1"/>
    <col min="7967" max="8197" width="9.140625" customWidth="1"/>
    <col min="8199" max="8199" width="40.5703125" customWidth="1"/>
    <col min="8200" max="8201" width="12" bestFit="1" customWidth="1"/>
    <col min="8202" max="8202" width="14" bestFit="1" customWidth="1"/>
    <col min="8203" max="8203" width="12" bestFit="1" customWidth="1"/>
    <col min="8204" max="8217" width="12.85546875" customWidth="1"/>
    <col min="8218" max="8218" width="13.28515625" customWidth="1"/>
    <col min="8219" max="8219" width="12.85546875" customWidth="1"/>
    <col min="8220" max="8220" width="13.28515625" customWidth="1"/>
    <col min="8221" max="8221" width="12.85546875" customWidth="1"/>
    <col min="8222" max="8222" width="37.140625" customWidth="1"/>
    <col min="8223" max="8453" width="9.140625" customWidth="1"/>
    <col min="8455" max="8455" width="40.5703125" customWidth="1"/>
    <col min="8456" max="8457" width="12" bestFit="1" customWidth="1"/>
    <col min="8458" max="8458" width="14" bestFit="1" customWidth="1"/>
    <col min="8459" max="8459" width="12" bestFit="1" customWidth="1"/>
    <col min="8460" max="8473" width="12.85546875" customWidth="1"/>
    <col min="8474" max="8474" width="13.28515625" customWidth="1"/>
    <col min="8475" max="8475" width="12.85546875" customWidth="1"/>
    <col min="8476" max="8476" width="13.28515625" customWidth="1"/>
    <col min="8477" max="8477" width="12.85546875" customWidth="1"/>
    <col min="8478" max="8478" width="37.140625" customWidth="1"/>
    <col min="8479" max="8709" width="9.140625" customWidth="1"/>
    <col min="8711" max="8711" width="40.5703125" customWidth="1"/>
    <col min="8712" max="8713" width="12" bestFit="1" customWidth="1"/>
    <col min="8714" max="8714" width="14" bestFit="1" customWidth="1"/>
    <col min="8715" max="8715" width="12" bestFit="1" customWidth="1"/>
    <col min="8716" max="8729" width="12.85546875" customWidth="1"/>
    <col min="8730" max="8730" width="13.28515625" customWidth="1"/>
    <col min="8731" max="8731" width="12.85546875" customWidth="1"/>
    <col min="8732" max="8732" width="13.28515625" customWidth="1"/>
    <col min="8733" max="8733" width="12.85546875" customWidth="1"/>
    <col min="8734" max="8734" width="37.140625" customWidth="1"/>
    <col min="8735" max="8965" width="9.140625" customWidth="1"/>
    <col min="8967" max="8967" width="40.5703125" customWidth="1"/>
    <col min="8968" max="8969" width="12" bestFit="1" customWidth="1"/>
    <col min="8970" max="8970" width="14" bestFit="1" customWidth="1"/>
    <col min="8971" max="8971" width="12" bestFit="1" customWidth="1"/>
    <col min="8972" max="8985" width="12.85546875" customWidth="1"/>
    <col min="8986" max="8986" width="13.28515625" customWidth="1"/>
    <col min="8987" max="8987" width="12.85546875" customWidth="1"/>
    <col min="8988" max="8988" width="13.28515625" customWidth="1"/>
    <col min="8989" max="8989" width="12.85546875" customWidth="1"/>
    <col min="8990" max="8990" width="37.140625" customWidth="1"/>
    <col min="8991" max="9221" width="9.140625" customWidth="1"/>
    <col min="9223" max="9223" width="40.5703125" customWidth="1"/>
    <col min="9224" max="9225" width="12" bestFit="1" customWidth="1"/>
    <col min="9226" max="9226" width="14" bestFit="1" customWidth="1"/>
    <col min="9227" max="9227" width="12" bestFit="1" customWidth="1"/>
    <col min="9228" max="9241" width="12.85546875" customWidth="1"/>
    <col min="9242" max="9242" width="13.28515625" customWidth="1"/>
    <col min="9243" max="9243" width="12.85546875" customWidth="1"/>
    <col min="9244" max="9244" width="13.28515625" customWidth="1"/>
    <col min="9245" max="9245" width="12.85546875" customWidth="1"/>
    <col min="9246" max="9246" width="37.140625" customWidth="1"/>
    <col min="9247" max="9477" width="9.140625" customWidth="1"/>
    <col min="9479" max="9479" width="40.5703125" customWidth="1"/>
    <col min="9480" max="9481" width="12" bestFit="1" customWidth="1"/>
    <col min="9482" max="9482" width="14" bestFit="1" customWidth="1"/>
    <col min="9483" max="9483" width="12" bestFit="1" customWidth="1"/>
    <col min="9484" max="9497" width="12.85546875" customWidth="1"/>
    <col min="9498" max="9498" width="13.28515625" customWidth="1"/>
    <col min="9499" max="9499" width="12.85546875" customWidth="1"/>
    <col min="9500" max="9500" width="13.28515625" customWidth="1"/>
    <col min="9501" max="9501" width="12.85546875" customWidth="1"/>
    <col min="9502" max="9502" width="37.140625" customWidth="1"/>
    <col min="9503" max="9733" width="9.140625" customWidth="1"/>
    <col min="9735" max="9735" width="40.5703125" customWidth="1"/>
    <col min="9736" max="9737" width="12" bestFit="1" customWidth="1"/>
    <col min="9738" max="9738" width="14" bestFit="1" customWidth="1"/>
    <col min="9739" max="9739" width="12" bestFit="1" customWidth="1"/>
    <col min="9740" max="9753" width="12.85546875" customWidth="1"/>
    <col min="9754" max="9754" width="13.28515625" customWidth="1"/>
    <col min="9755" max="9755" width="12.85546875" customWidth="1"/>
    <col min="9756" max="9756" width="13.28515625" customWidth="1"/>
    <col min="9757" max="9757" width="12.85546875" customWidth="1"/>
    <col min="9758" max="9758" width="37.140625" customWidth="1"/>
    <col min="9759" max="9989" width="9.140625" customWidth="1"/>
    <col min="9991" max="9991" width="40.5703125" customWidth="1"/>
    <col min="9992" max="9993" width="12" bestFit="1" customWidth="1"/>
    <col min="9994" max="9994" width="14" bestFit="1" customWidth="1"/>
    <col min="9995" max="9995" width="12" bestFit="1" customWidth="1"/>
    <col min="9996" max="10009" width="12.85546875" customWidth="1"/>
    <col min="10010" max="10010" width="13.28515625" customWidth="1"/>
    <col min="10011" max="10011" width="12.85546875" customWidth="1"/>
    <col min="10012" max="10012" width="13.28515625" customWidth="1"/>
    <col min="10013" max="10013" width="12.85546875" customWidth="1"/>
    <col min="10014" max="10014" width="37.140625" customWidth="1"/>
    <col min="10015" max="10245" width="9.140625" customWidth="1"/>
    <col min="10247" max="10247" width="40.5703125" customWidth="1"/>
    <col min="10248" max="10249" width="12" bestFit="1" customWidth="1"/>
    <col min="10250" max="10250" width="14" bestFit="1" customWidth="1"/>
    <col min="10251" max="10251" width="12" bestFit="1" customWidth="1"/>
    <col min="10252" max="10265" width="12.85546875" customWidth="1"/>
    <col min="10266" max="10266" width="13.28515625" customWidth="1"/>
    <col min="10267" max="10267" width="12.85546875" customWidth="1"/>
    <col min="10268" max="10268" width="13.28515625" customWidth="1"/>
    <col min="10269" max="10269" width="12.85546875" customWidth="1"/>
    <col min="10270" max="10270" width="37.140625" customWidth="1"/>
    <col min="10271" max="10501" width="9.140625" customWidth="1"/>
    <col min="10503" max="10503" width="40.5703125" customWidth="1"/>
    <col min="10504" max="10505" width="12" bestFit="1" customWidth="1"/>
    <col min="10506" max="10506" width="14" bestFit="1" customWidth="1"/>
    <col min="10507" max="10507" width="12" bestFit="1" customWidth="1"/>
    <col min="10508" max="10521" width="12.85546875" customWidth="1"/>
    <col min="10522" max="10522" width="13.28515625" customWidth="1"/>
    <col min="10523" max="10523" width="12.85546875" customWidth="1"/>
    <col min="10524" max="10524" width="13.28515625" customWidth="1"/>
    <col min="10525" max="10525" width="12.85546875" customWidth="1"/>
    <col min="10526" max="10526" width="37.140625" customWidth="1"/>
    <col min="10527" max="10757" width="9.140625" customWidth="1"/>
    <col min="10759" max="10759" width="40.5703125" customWidth="1"/>
    <col min="10760" max="10761" width="12" bestFit="1" customWidth="1"/>
    <col min="10762" max="10762" width="14" bestFit="1" customWidth="1"/>
    <col min="10763" max="10763" width="12" bestFit="1" customWidth="1"/>
    <col min="10764" max="10777" width="12.85546875" customWidth="1"/>
    <col min="10778" max="10778" width="13.28515625" customWidth="1"/>
    <col min="10779" max="10779" width="12.85546875" customWidth="1"/>
    <col min="10780" max="10780" width="13.28515625" customWidth="1"/>
    <col min="10781" max="10781" width="12.85546875" customWidth="1"/>
    <col min="10782" max="10782" width="37.140625" customWidth="1"/>
    <col min="10783" max="11013" width="9.140625" customWidth="1"/>
    <col min="11015" max="11015" width="40.5703125" customWidth="1"/>
    <col min="11016" max="11017" width="12" bestFit="1" customWidth="1"/>
    <col min="11018" max="11018" width="14" bestFit="1" customWidth="1"/>
    <col min="11019" max="11019" width="12" bestFit="1" customWidth="1"/>
    <col min="11020" max="11033" width="12.85546875" customWidth="1"/>
    <col min="11034" max="11034" width="13.28515625" customWidth="1"/>
    <col min="11035" max="11035" width="12.85546875" customWidth="1"/>
    <col min="11036" max="11036" width="13.28515625" customWidth="1"/>
    <col min="11037" max="11037" width="12.85546875" customWidth="1"/>
    <col min="11038" max="11038" width="37.140625" customWidth="1"/>
    <col min="11039" max="11269" width="9.140625" customWidth="1"/>
    <col min="11271" max="11271" width="40.5703125" customWidth="1"/>
    <col min="11272" max="11273" width="12" bestFit="1" customWidth="1"/>
    <col min="11274" max="11274" width="14" bestFit="1" customWidth="1"/>
    <col min="11275" max="11275" width="12" bestFit="1" customWidth="1"/>
    <col min="11276" max="11289" width="12.85546875" customWidth="1"/>
    <col min="11290" max="11290" width="13.28515625" customWidth="1"/>
    <col min="11291" max="11291" width="12.85546875" customWidth="1"/>
    <col min="11292" max="11292" width="13.28515625" customWidth="1"/>
    <col min="11293" max="11293" width="12.85546875" customWidth="1"/>
    <col min="11294" max="11294" width="37.140625" customWidth="1"/>
    <col min="11295" max="11525" width="9.140625" customWidth="1"/>
    <col min="11527" max="11527" width="40.5703125" customWidth="1"/>
    <col min="11528" max="11529" width="12" bestFit="1" customWidth="1"/>
    <col min="11530" max="11530" width="14" bestFit="1" customWidth="1"/>
    <col min="11531" max="11531" width="12" bestFit="1" customWidth="1"/>
    <col min="11532" max="11545" width="12.85546875" customWidth="1"/>
    <col min="11546" max="11546" width="13.28515625" customWidth="1"/>
    <col min="11547" max="11547" width="12.85546875" customWidth="1"/>
    <col min="11548" max="11548" width="13.28515625" customWidth="1"/>
    <col min="11549" max="11549" width="12.85546875" customWidth="1"/>
    <col min="11550" max="11550" width="37.140625" customWidth="1"/>
    <col min="11551" max="11781" width="9.140625" customWidth="1"/>
    <col min="11783" max="11783" width="40.5703125" customWidth="1"/>
    <col min="11784" max="11785" width="12" bestFit="1" customWidth="1"/>
    <col min="11786" max="11786" width="14" bestFit="1" customWidth="1"/>
    <col min="11787" max="11787" width="12" bestFit="1" customWidth="1"/>
    <col min="11788" max="11801" width="12.85546875" customWidth="1"/>
    <col min="11802" max="11802" width="13.28515625" customWidth="1"/>
    <col min="11803" max="11803" width="12.85546875" customWidth="1"/>
    <col min="11804" max="11804" width="13.28515625" customWidth="1"/>
    <col min="11805" max="11805" width="12.85546875" customWidth="1"/>
    <col min="11806" max="11806" width="37.140625" customWidth="1"/>
    <col min="11807" max="12037" width="9.140625" customWidth="1"/>
    <col min="12039" max="12039" width="40.5703125" customWidth="1"/>
    <col min="12040" max="12041" width="12" bestFit="1" customWidth="1"/>
    <col min="12042" max="12042" width="14" bestFit="1" customWidth="1"/>
    <col min="12043" max="12043" width="12" bestFit="1" customWidth="1"/>
    <col min="12044" max="12057" width="12.85546875" customWidth="1"/>
    <col min="12058" max="12058" width="13.28515625" customWidth="1"/>
    <col min="12059" max="12059" width="12.85546875" customWidth="1"/>
    <col min="12060" max="12060" width="13.28515625" customWidth="1"/>
    <col min="12061" max="12061" width="12.85546875" customWidth="1"/>
    <col min="12062" max="12062" width="37.140625" customWidth="1"/>
    <col min="12063" max="12293" width="9.140625" customWidth="1"/>
    <col min="12295" max="12295" width="40.5703125" customWidth="1"/>
    <col min="12296" max="12297" width="12" bestFit="1" customWidth="1"/>
    <col min="12298" max="12298" width="14" bestFit="1" customWidth="1"/>
    <col min="12299" max="12299" width="12" bestFit="1" customWidth="1"/>
    <col min="12300" max="12313" width="12.85546875" customWidth="1"/>
    <col min="12314" max="12314" width="13.28515625" customWidth="1"/>
    <col min="12315" max="12315" width="12.85546875" customWidth="1"/>
    <col min="12316" max="12316" width="13.28515625" customWidth="1"/>
    <col min="12317" max="12317" width="12.85546875" customWidth="1"/>
    <col min="12318" max="12318" width="37.140625" customWidth="1"/>
    <col min="12319" max="12549" width="9.140625" customWidth="1"/>
    <col min="12551" max="12551" width="40.5703125" customWidth="1"/>
    <col min="12552" max="12553" width="12" bestFit="1" customWidth="1"/>
    <col min="12554" max="12554" width="14" bestFit="1" customWidth="1"/>
    <col min="12555" max="12555" width="12" bestFit="1" customWidth="1"/>
    <col min="12556" max="12569" width="12.85546875" customWidth="1"/>
    <col min="12570" max="12570" width="13.28515625" customWidth="1"/>
    <col min="12571" max="12571" width="12.85546875" customWidth="1"/>
    <col min="12572" max="12572" width="13.28515625" customWidth="1"/>
    <col min="12573" max="12573" width="12.85546875" customWidth="1"/>
    <col min="12574" max="12574" width="37.140625" customWidth="1"/>
    <col min="12575" max="12805" width="9.140625" customWidth="1"/>
    <col min="12807" max="12807" width="40.5703125" customWidth="1"/>
    <col min="12808" max="12809" width="12" bestFit="1" customWidth="1"/>
    <col min="12810" max="12810" width="14" bestFit="1" customWidth="1"/>
    <col min="12811" max="12811" width="12" bestFit="1" customWidth="1"/>
    <col min="12812" max="12825" width="12.85546875" customWidth="1"/>
    <col min="12826" max="12826" width="13.28515625" customWidth="1"/>
    <col min="12827" max="12827" width="12.85546875" customWidth="1"/>
    <col min="12828" max="12828" width="13.28515625" customWidth="1"/>
    <col min="12829" max="12829" width="12.85546875" customWidth="1"/>
    <col min="12830" max="12830" width="37.140625" customWidth="1"/>
    <col min="12831" max="13061" width="9.140625" customWidth="1"/>
    <col min="13063" max="13063" width="40.5703125" customWidth="1"/>
    <col min="13064" max="13065" width="12" bestFit="1" customWidth="1"/>
    <col min="13066" max="13066" width="14" bestFit="1" customWidth="1"/>
    <col min="13067" max="13067" width="12" bestFit="1" customWidth="1"/>
    <col min="13068" max="13081" width="12.85546875" customWidth="1"/>
    <col min="13082" max="13082" width="13.28515625" customWidth="1"/>
    <col min="13083" max="13083" width="12.85546875" customWidth="1"/>
    <col min="13084" max="13084" width="13.28515625" customWidth="1"/>
    <col min="13085" max="13085" width="12.85546875" customWidth="1"/>
    <col min="13086" max="13086" width="37.140625" customWidth="1"/>
    <col min="13087" max="13317" width="9.140625" customWidth="1"/>
    <col min="13319" max="13319" width="40.5703125" customWidth="1"/>
    <col min="13320" max="13321" width="12" bestFit="1" customWidth="1"/>
    <col min="13322" max="13322" width="14" bestFit="1" customWidth="1"/>
    <col min="13323" max="13323" width="12" bestFit="1" customWidth="1"/>
    <col min="13324" max="13337" width="12.85546875" customWidth="1"/>
    <col min="13338" max="13338" width="13.28515625" customWidth="1"/>
    <col min="13339" max="13339" width="12.85546875" customWidth="1"/>
    <col min="13340" max="13340" width="13.28515625" customWidth="1"/>
    <col min="13341" max="13341" width="12.85546875" customWidth="1"/>
    <col min="13342" max="13342" width="37.140625" customWidth="1"/>
    <col min="13343" max="13573" width="9.140625" customWidth="1"/>
    <col min="13575" max="13575" width="40.5703125" customWidth="1"/>
    <col min="13576" max="13577" width="12" bestFit="1" customWidth="1"/>
    <col min="13578" max="13578" width="14" bestFit="1" customWidth="1"/>
    <col min="13579" max="13579" width="12" bestFit="1" customWidth="1"/>
    <col min="13580" max="13593" width="12.85546875" customWidth="1"/>
    <col min="13594" max="13594" width="13.28515625" customWidth="1"/>
    <col min="13595" max="13595" width="12.85546875" customWidth="1"/>
    <col min="13596" max="13596" width="13.28515625" customWidth="1"/>
    <col min="13597" max="13597" width="12.85546875" customWidth="1"/>
    <col min="13598" max="13598" width="37.140625" customWidth="1"/>
    <col min="13599" max="13829" width="9.140625" customWidth="1"/>
    <col min="13831" max="13831" width="40.5703125" customWidth="1"/>
    <col min="13832" max="13833" width="12" bestFit="1" customWidth="1"/>
    <col min="13834" max="13834" width="14" bestFit="1" customWidth="1"/>
    <col min="13835" max="13835" width="12" bestFit="1" customWidth="1"/>
    <col min="13836" max="13849" width="12.85546875" customWidth="1"/>
    <col min="13850" max="13850" width="13.28515625" customWidth="1"/>
    <col min="13851" max="13851" width="12.85546875" customWidth="1"/>
    <col min="13852" max="13852" width="13.28515625" customWidth="1"/>
    <col min="13853" max="13853" width="12.85546875" customWidth="1"/>
    <col min="13854" max="13854" width="37.140625" customWidth="1"/>
    <col min="13855" max="14085" width="9.140625" customWidth="1"/>
    <col min="14087" max="14087" width="40.5703125" customWidth="1"/>
    <col min="14088" max="14089" width="12" bestFit="1" customWidth="1"/>
    <col min="14090" max="14090" width="14" bestFit="1" customWidth="1"/>
    <col min="14091" max="14091" width="12" bestFit="1" customWidth="1"/>
    <col min="14092" max="14105" width="12.85546875" customWidth="1"/>
    <col min="14106" max="14106" width="13.28515625" customWidth="1"/>
    <col min="14107" max="14107" width="12.85546875" customWidth="1"/>
    <col min="14108" max="14108" width="13.28515625" customWidth="1"/>
    <col min="14109" max="14109" width="12.85546875" customWidth="1"/>
    <col min="14110" max="14110" width="37.140625" customWidth="1"/>
    <col min="14111" max="14341" width="9.140625" customWidth="1"/>
    <col min="14343" max="14343" width="40.5703125" customWidth="1"/>
    <col min="14344" max="14345" width="12" bestFit="1" customWidth="1"/>
    <col min="14346" max="14346" width="14" bestFit="1" customWidth="1"/>
    <col min="14347" max="14347" width="12" bestFit="1" customWidth="1"/>
    <col min="14348" max="14361" width="12.85546875" customWidth="1"/>
    <col min="14362" max="14362" width="13.28515625" customWidth="1"/>
    <col min="14363" max="14363" width="12.85546875" customWidth="1"/>
    <col min="14364" max="14364" width="13.28515625" customWidth="1"/>
    <col min="14365" max="14365" width="12.85546875" customWidth="1"/>
    <col min="14366" max="14366" width="37.140625" customWidth="1"/>
    <col min="14367" max="14597" width="9.140625" customWidth="1"/>
    <col min="14599" max="14599" width="40.5703125" customWidth="1"/>
    <col min="14600" max="14601" width="12" bestFit="1" customWidth="1"/>
    <col min="14602" max="14602" width="14" bestFit="1" customWidth="1"/>
    <col min="14603" max="14603" width="12" bestFit="1" customWidth="1"/>
    <col min="14604" max="14617" width="12.85546875" customWidth="1"/>
    <col min="14618" max="14618" width="13.28515625" customWidth="1"/>
    <col min="14619" max="14619" width="12.85546875" customWidth="1"/>
    <col min="14620" max="14620" width="13.28515625" customWidth="1"/>
    <col min="14621" max="14621" width="12.85546875" customWidth="1"/>
    <col min="14622" max="14622" width="37.140625" customWidth="1"/>
    <col min="14623" max="14853" width="9.140625" customWidth="1"/>
    <col min="14855" max="14855" width="40.5703125" customWidth="1"/>
    <col min="14856" max="14857" width="12" bestFit="1" customWidth="1"/>
    <col min="14858" max="14858" width="14" bestFit="1" customWidth="1"/>
    <col min="14859" max="14859" width="12" bestFit="1" customWidth="1"/>
    <col min="14860" max="14873" width="12.85546875" customWidth="1"/>
    <col min="14874" max="14874" width="13.28515625" customWidth="1"/>
    <col min="14875" max="14875" width="12.85546875" customWidth="1"/>
    <col min="14876" max="14876" width="13.28515625" customWidth="1"/>
    <col min="14877" max="14877" width="12.85546875" customWidth="1"/>
    <col min="14878" max="14878" width="37.140625" customWidth="1"/>
    <col min="14879" max="15109" width="9.140625" customWidth="1"/>
    <col min="15111" max="15111" width="40.5703125" customWidth="1"/>
    <col min="15112" max="15113" width="12" bestFit="1" customWidth="1"/>
    <col min="15114" max="15114" width="14" bestFit="1" customWidth="1"/>
    <col min="15115" max="15115" width="12" bestFit="1" customWidth="1"/>
    <col min="15116" max="15129" width="12.85546875" customWidth="1"/>
    <col min="15130" max="15130" width="13.28515625" customWidth="1"/>
    <col min="15131" max="15131" width="12.85546875" customWidth="1"/>
    <col min="15132" max="15132" width="13.28515625" customWidth="1"/>
    <col min="15133" max="15133" width="12.85546875" customWidth="1"/>
    <col min="15134" max="15134" width="37.140625" customWidth="1"/>
    <col min="15135" max="15365" width="9.140625" customWidth="1"/>
    <col min="15367" max="15367" width="40.5703125" customWidth="1"/>
    <col min="15368" max="15369" width="12" bestFit="1" customWidth="1"/>
    <col min="15370" max="15370" width="14" bestFit="1" customWidth="1"/>
    <col min="15371" max="15371" width="12" bestFit="1" customWidth="1"/>
    <col min="15372" max="15385" width="12.85546875" customWidth="1"/>
    <col min="15386" max="15386" width="13.28515625" customWidth="1"/>
    <col min="15387" max="15387" width="12.85546875" customWidth="1"/>
    <col min="15388" max="15388" width="13.28515625" customWidth="1"/>
    <col min="15389" max="15389" width="12.85546875" customWidth="1"/>
    <col min="15390" max="15390" width="37.140625" customWidth="1"/>
    <col min="15391" max="15621" width="9.140625" customWidth="1"/>
    <col min="15623" max="15623" width="40.5703125" customWidth="1"/>
    <col min="15624" max="15625" width="12" bestFit="1" customWidth="1"/>
    <col min="15626" max="15626" width="14" bestFit="1" customWidth="1"/>
    <col min="15627" max="15627" width="12" bestFit="1" customWidth="1"/>
    <col min="15628" max="15641" width="12.85546875" customWidth="1"/>
    <col min="15642" max="15642" width="13.28515625" customWidth="1"/>
    <col min="15643" max="15643" width="12.85546875" customWidth="1"/>
    <col min="15644" max="15644" width="13.28515625" customWidth="1"/>
    <col min="15645" max="15645" width="12.85546875" customWidth="1"/>
    <col min="15646" max="15646" width="37.140625" customWidth="1"/>
    <col min="15647" max="15877" width="9.140625" customWidth="1"/>
    <col min="15879" max="15879" width="40.5703125" customWidth="1"/>
    <col min="15880" max="15881" width="12" bestFit="1" customWidth="1"/>
    <col min="15882" max="15882" width="14" bestFit="1" customWidth="1"/>
    <col min="15883" max="15883" width="12" bestFit="1" customWidth="1"/>
    <col min="15884" max="15897" width="12.85546875" customWidth="1"/>
    <col min="15898" max="15898" width="13.28515625" customWidth="1"/>
    <col min="15899" max="15899" width="12.85546875" customWidth="1"/>
    <col min="15900" max="15900" width="13.28515625" customWidth="1"/>
    <col min="15901" max="15901" width="12.85546875" customWidth="1"/>
    <col min="15902" max="15902" width="37.140625" customWidth="1"/>
    <col min="15903" max="16133" width="9.140625" customWidth="1"/>
    <col min="16135" max="16135" width="40.5703125" customWidth="1"/>
    <col min="16136" max="16137" width="12" bestFit="1" customWidth="1"/>
    <col min="16138" max="16138" width="14" bestFit="1" customWidth="1"/>
    <col min="16139" max="16139" width="12" bestFit="1" customWidth="1"/>
    <col min="16140" max="16153" width="12.85546875" customWidth="1"/>
    <col min="16154" max="16154" width="13.28515625" customWidth="1"/>
    <col min="16155" max="16155" width="12.85546875" customWidth="1"/>
    <col min="16156" max="16156" width="13.28515625" customWidth="1"/>
    <col min="16157" max="16157" width="12.85546875" customWidth="1"/>
    <col min="16158" max="16158" width="37.140625" customWidth="1"/>
    <col min="16159" max="16384" width="9.140625" customWidth="1"/>
  </cols>
  <sheetData>
    <row r="1" spans="1:34" ht="15" customHeight="1"/>
    <row r="2" spans="1:34" ht="15" customHeight="1">
      <c r="C2" s="80" t="s">
        <v>212</v>
      </c>
    </row>
    <row r="3" spans="1:34" ht="26.25">
      <c r="A3" s="31" t="s">
        <v>101</v>
      </c>
    </row>
    <row r="4" spans="1:34">
      <c r="A4" s="11" t="s">
        <v>102</v>
      </c>
    </row>
    <row r="5" spans="1:34">
      <c r="A5" s="77" t="s">
        <v>439</v>
      </c>
    </row>
    <row r="6" spans="1:34">
      <c r="A6" s="77" t="s">
        <v>440</v>
      </c>
    </row>
    <row r="7" spans="1:34">
      <c r="A7" s="77" t="s">
        <v>441</v>
      </c>
    </row>
    <row r="8" spans="1:34">
      <c r="A8" s="77"/>
    </row>
    <row r="9" spans="1:34" s="206" customFormat="1" ht="30">
      <c r="A9" s="349" t="s">
        <v>103</v>
      </c>
      <c r="B9" s="439" t="s">
        <v>5</v>
      </c>
      <c r="C9" s="441"/>
      <c r="D9" s="439" t="s">
        <v>6</v>
      </c>
      <c r="E9" s="441"/>
      <c r="F9" s="439" t="s">
        <v>7</v>
      </c>
      <c r="G9" s="441"/>
      <c r="H9" s="439" t="s">
        <v>8</v>
      </c>
      <c r="I9" s="441"/>
      <c r="J9" s="439" t="s">
        <v>9</v>
      </c>
      <c r="K9" s="441"/>
      <c r="L9" s="439" t="s">
        <v>10</v>
      </c>
      <c r="M9" s="441"/>
      <c r="N9" s="439" t="s">
        <v>11</v>
      </c>
      <c r="O9" s="441"/>
      <c r="P9" s="439" t="s">
        <v>12</v>
      </c>
      <c r="Q9" s="441"/>
      <c r="R9" s="439" t="s">
        <v>13</v>
      </c>
      <c r="S9" s="441"/>
      <c r="T9" s="439" t="s">
        <v>14</v>
      </c>
      <c r="U9" s="441"/>
      <c r="V9" s="439" t="s">
        <v>85</v>
      </c>
      <c r="W9" s="441"/>
      <c r="X9" s="439" t="s">
        <v>458</v>
      </c>
      <c r="Y9" s="440"/>
      <c r="Z9" s="441"/>
      <c r="AA9" s="439" t="s">
        <v>475</v>
      </c>
      <c r="AB9" s="440"/>
      <c r="AC9" s="441"/>
      <c r="AD9" s="350"/>
      <c r="AE9" s="439" t="s">
        <v>524</v>
      </c>
      <c r="AF9" s="440"/>
      <c r="AG9" s="441"/>
      <c r="AH9" s="350"/>
    </row>
    <row r="10" spans="1:34" s="206" customFormat="1" ht="30">
      <c r="A10" s="351"/>
      <c r="B10" s="352" t="s">
        <v>104</v>
      </c>
      <c r="C10" s="349" t="s">
        <v>105</v>
      </c>
      <c r="D10" s="352" t="s">
        <v>104</v>
      </c>
      <c r="E10" s="349" t="s">
        <v>105</v>
      </c>
      <c r="F10" s="352" t="s">
        <v>104</v>
      </c>
      <c r="G10" s="349" t="s">
        <v>105</v>
      </c>
      <c r="H10" s="352" t="s">
        <v>104</v>
      </c>
      <c r="I10" s="349" t="s">
        <v>105</v>
      </c>
      <c r="J10" s="352" t="s">
        <v>104</v>
      </c>
      <c r="K10" s="349" t="s">
        <v>105</v>
      </c>
      <c r="L10" s="352" t="s">
        <v>104</v>
      </c>
      <c r="M10" s="349" t="s">
        <v>105</v>
      </c>
      <c r="N10" s="352" t="s">
        <v>104</v>
      </c>
      <c r="O10" s="349" t="s">
        <v>105</v>
      </c>
      <c r="P10" s="352" t="s">
        <v>104</v>
      </c>
      <c r="Q10" s="349" t="s">
        <v>105</v>
      </c>
      <c r="R10" s="352" t="s">
        <v>104</v>
      </c>
      <c r="S10" s="349" t="s">
        <v>105</v>
      </c>
      <c r="T10" s="352" t="s">
        <v>104</v>
      </c>
      <c r="U10" s="349" t="s">
        <v>105</v>
      </c>
      <c r="V10" s="352" t="s">
        <v>104</v>
      </c>
      <c r="W10" s="349" t="s">
        <v>105</v>
      </c>
      <c r="X10" s="349" t="s">
        <v>104</v>
      </c>
      <c r="Y10" s="349" t="s">
        <v>468</v>
      </c>
      <c r="Z10" s="349" t="s">
        <v>469</v>
      </c>
      <c r="AA10" s="349" t="s">
        <v>104</v>
      </c>
      <c r="AB10" s="349" t="s">
        <v>468</v>
      </c>
      <c r="AC10" s="349" t="s">
        <v>469</v>
      </c>
      <c r="AD10" s="353" t="s">
        <v>470</v>
      </c>
      <c r="AE10" s="349" t="s">
        <v>104</v>
      </c>
      <c r="AF10" s="349" t="s">
        <v>468</v>
      </c>
      <c r="AG10" s="349" t="s">
        <v>469</v>
      </c>
      <c r="AH10" s="353" t="s">
        <v>470</v>
      </c>
    </row>
    <row r="11" spans="1:34" s="206" customFormat="1" ht="47.25">
      <c r="A11" s="349" t="s">
        <v>571</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4" s="206" customFormat="1">
      <c r="A12" s="355" t="s">
        <v>79</v>
      </c>
      <c r="B12" s="356">
        <v>0.69900000000000007</v>
      </c>
      <c r="C12" s="357" t="s">
        <v>106</v>
      </c>
      <c r="D12" s="356">
        <v>0.69299999999999995</v>
      </c>
      <c r="E12" s="357" t="s">
        <v>107</v>
      </c>
      <c r="F12" s="356">
        <v>0.71099999999999997</v>
      </c>
      <c r="G12" s="357" t="s">
        <v>108</v>
      </c>
      <c r="H12" s="356">
        <v>0.68500000000000005</v>
      </c>
      <c r="I12" s="357" t="s">
        <v>109</v>
      </c>
      <c r="J12" s="356">
        <v>0.70400000000000007</v>
      </c>
      <c r="K12" s="357" t="s">
        <v>110</v>
      </c>
      <c r="L12" s="356">
        <v>0.70700000000000007</v>
      </c>
      <c r="M12" s="357" t="s">
        <v>109</v>
      </c>
      <c r="N12" s="356">
        <v>0.74299999999999999</v>
      </c>
      <c r="O12" s="357" t="s">
        <v>111</v>
      </c>
      <c r="P12" s="358">
        <v>0.72699999999999998</v>
      </c>
      <c r="Q12" s="357" t="s">
        <v>112</v>
      </c>
      <c r="R12" s="358">
        <v>0.72499999999999998</v>
      </c>
      <c r="S12" s="357" t="s">
        <v>111</v>
      </c>
      <c r="T12" s="359">
        <v>0.72599999999999998</v>
      </c>
      <c r="U12" s="357" t="s">
        <v>113</v>
      </c>
      <c r="V12" s="359">
        <v>0.73199999999999998</v>
      </c>
      <c r="W12" s="357" t="s">
        <v>113</v>
      </c>
      <c r="X12" s="360">
        <v>74.199323761948634</v>
      </c>
      <c r="Y12" s="360">
        <v>72.667298614805404</v>
      </c>
      <c r="Z12" s="360">
        <v>75.674223340604939</v>
      </c>
      <c r="AA12" s="360">
        <v>72.809795819572997</v>
      </c>
      <c r="AB12" s="360">
        <v>71.111690123793551</v>
      </c>
      <c r="AC12" s="360">
        <v>74.507901515352444</v>
      </c>
      <c r="AD12" s="395">
        <v>7715</v>
      </c>
      <c r="AE12" s="360">
        <v>72.400000000000006</v>
      </c>
      <c r="AF12" s="360">
        <v>70.599999999999994</v>
      </c>
      <c r="AG12" s="360">
        <v>74.099999999999994</v>
      </c>
      <c r="AH12" s="395">
        <v>8161</v>
      </c>
    </row>
    <row r="13" spans="1:34" s="206" customFormat="1">
      <c r="A13" s="362" t="s">
        <v>69</v>
      </c>
      <c r="B13" s="363">
        <v>0.69099999999999995</v>
      </c>
      <c r="C13" s="367" t="s">
        <v>114</v>
      </c>
      <c r="D13" s="363">
        <v>0.71</v>
      </c>
      <c r="E13" s="367" t="s">
        <v>115</v>
      </c>
      <c r="F13" s="363">
        <v>0.69099999999999995</v>
      </c>
      <c r="G13" s="367" t="s">
        <v>116</v>
      </c>
      <c r="H13" s="363">
        <v>0.66</v>
      </c>
      <c r="I13" s="367" t="s">
        <v>117</v>
      </c>
      <c r="J13" s="363">
        <v>0.74400000000000011</v>
      </c>
      <c r="K13" s="367" t="s">
        <v>118</v>
      </c>
      <c r="L13" s="363">
        <v>0.70700000000000007</v>
      </c>
      <c r="M13" s="367" t="s">
        <v>119</v>
      </c>
      <c r="N13" s="363">
        <v>0.754</v>
      </c>
      <c r="O13" s="367" t="s">
        <v>120</v>
      </c>
      <c r="P13" s="363">
        <v>0.74900000000000011</v>
      </c>
      <c r="Q13" s="367" t="s">
        <v>121</v>
      </c>
      <c r="R13" s="391">
        <v>0.77600000000000002</v>
      </c>
      <c r="S13" s="367" t="s">
        <v>122</v>
      </c>
      <c r="T13" s="392">
        <v>0.77300000000000002</v>
      </c>
      <c r="U13" s="367" t="s">
        <v>123</v>
      </c>
      <c r="V13" s="366">
        <v>72.110618992637995</v>
      </c>
      <c r="W13" s="367" t="s">
        <v>124</v>
      </c>
      <c r="X13" s="366">
        <v>75.409970836461525</v>
      </c>
      <c r="Y13" s="366">
        <v>70.951229413677481</v>
      </c>
      <c r="Z13" s="366">
        <v>79.383197961079304</v>
      </c>
      <c r="AA13" s="366">
        <v>74.362953625904041</v>
      </c>
      <c r="AB13" s="366">
        <v>69.435123787767395</v>
      </c>
      <c r="AC13" s="366">
        <v>79.290783464040686</v>
      </c>
      <c r="AD13" s="396">
        <v>814</v>
      </c>
      <c r="AE13" s="366">
        <v>74.400000000000006</v>
      </c>
      <c r="AF13" s="366">
        <v>70.400000000000006</v>
      </c>
      <c r="AG13" s="366">
        <v>78.099999999999994</v>
      </c>
      <c r="AH13" s="396">
        <v>830</v>
      </c>
    </row>
    <row r="14" spans="1:34" s="206" customFormat="1">
      <c r="A14" s="362" t="s">
        <v>91</v>
      </c>
      <c r="B14" s="363">
        <v>0.67599999999999993</v>
      </c>
      <c r="C14" s="367" t="s">
        <v>125</v>
      </c>
      <c r="D14" s="363">
        <v>0.66599999999999993</v>
      </c>
      <c r="E14" s="367" t="s">
        <v>126</v>
      </c>
      <c r="F14" s="363">
        <v>0.7</v>
      </c>
      <c r="G14" s="367" t="s">
        <v>127</v>
      </c>
      <c r="H14" s="363">
        <v>0.68599999999999994</v>
      </c>
      <c r="I14" s="367" t="s">
        <v>116</v>
      </c>
      <c r="J14" s="363">
        <v>0.67900000000000005</v>
      </c>
      <c r="K14" s="367" t="s">
        <v>128</v>
      </c>
      <c r="L14" s="363">
        <v>0.69</v>
      </c>
      <c r="M14" s="367" t="s">
        <v>116</v>
      </c>
      <c r="N14" s="363">
        <v>0.71</v>
      </c>
      <c r="O14" s="367" t="s">
        <v>122</v>
      </c>
      <c r="P14" s="363">
        <v>0.68900000000000006</v>
      </c>
      <c r="Q14" s="367" t="s">
        <v>129</v>
      </c>
      <c r="R14" s="391">
        <v>0.69299999999999995</v>
      </c>
      <c r="S14" s="367" t="s">
        <v>130</v>
      </c>
      <c r="T14" s="392">
        <v>0.73399999999999999</v>
      </c>
      <c r="U14" s="367" t="s">
        <v>131</v>
      </c>
      <c r="V14" s="366">
        <v>72.18646641264192</v>
      </c>
      <c r="W14" s="367" t="s">
        <v>132</v>
      </c>
      <c r="X14" s="366">
        <v>68.173897740852965</v>
      </c>
      <c r="Y14" s="366">
        <v>62.917204035733512</v>
      </c>
      <c r="Z14" s="366">
        <v>73.005141817903819</v>
      </c>
      <c r="AA14" s="366">
        <v>71.120347043213513</v>
      </c>
      <c r="AB14" s="366">
        <v>66.063568930631121</v>
      </c>
      <c r="AC14" s="366">
        <v>76.177125155795906</v>
      </c>
      <c r="AD14" s="396">
        <v>1071</v>
      </c>
      <c r="AE14" s="366">
        <v>66</v>
      </c>
      <c r="AF14" s="366">
        <v>59.9</v>
      </c>
      <c r="AG14" s="366">
        <v>71.5</v>
      </c>
      <c r="AH14" s="396">
        <v>1145</v>
      </c>
    </row>
    <row r="15" spans="1:34" s="206" customFormat="1">
      <c r="A15" s="362" t="s">
        <v>72</v>
      </c>
      <c r="B15" s="363">
        <v>0.68299999999999994</v>
      </c>
      <c r="C15" s="367" t="s">
        <v>133</v>
      </c>
      <c r="D15" s="363">
        <v>0.71900000000000008</v>
      </c>
      <c r="E15" s="367" t="s">
        <v>126</v>
      </c>
      <c r="F15" s="363">
        <v>0.73299999999999998</v>
      </c>
      <c r="G15" s="367" t="s">
        <v>127</v>
      </c>
      <c r="H15" s="363">
        <v>0.68799999999999994</v>
      </c>
      <c r="I15" s="367" t="s">
        <v>134</v>
      </c>
      <c r="J15" s="363">
        <v>0.752</v>
      </c>
      <c r="K15" s="367" t="s">
        <v>135</v>
      </c>
      <c r="L15" s="363">
        <v>0.70799999999999996</v>
      </c>
      <c r="M15" s="367" t="s">
        <v>136</v>
      </c>
      <c r="N15" s="363">
        <v>0.748</v>
      </c>
      <c r="O15" s="367" t="s">
        <v>120</v>
      </c>
      <c r="P15" s="363">
        <v>0.7609999999999999</v>
      </c>
      <c r="Q15" s="367" t="s">
        <v>121</v>
      </c>
      <c r="R15" s="391">
        <v>0.71699999999999997</v>
      </c>
      <c r="S15" s="367" t="s">
        <v>137</v>
      </c>
      <c r="T15" s="392">
        <v>0.7</v>
      </c>
      <c r="U15" s="367" t="s">
        <v>138</v>
      </c>
      <c r="V15" s="366">
        <v>68.251117280139425</v>
      </c>
      <c r="W15" s="367" t="s">
        <v>139</v>
      </c>
      <c r="X15" s="366">
        <v>73.045964874451684</v>
      </c>
      <c r="Y15" s="366">
        <v>68.84671269283767</v>
      </c>
      <c r="Z15" s="366">
        <v>76.869357398043476</v>
      </c>
      <c r="AA15" s="366">
        <v>74.208653156835879</v>
      </c>
      <c r="AB15" s="366">
        <v>69.746407944326307</v>
      </c>
      <c r="AC15" s="366">
        <v>78.670898369345451</v>
      </c>
      <c r="AD15" s="396">
        <v>867</v>
      </c>
      <c r="AE15" s="366">
        <v>74.8</v>
      </c>
      <c r="AF15" s="366">
        <v>70.2</v>
      </c>
      <c r="AG15" s="366">
        <v>78.900000000000006</v>
      </c>
      <c r="AH15" s="396">
        <v>933</v>
      </c>
    </row>
    <row r="16" spans="1:34" s="206" customFormat="1">
      <c r="A16" s="362" t="s">
        <v>73</v>
      </c>
      <c r="B16" s="363">
        <v>0.71700000000000008</v>
      </c>
      <c r="C16" s="367" t="s">
        <v>141</v>
      </c>
      <c r="D16" s="363">
        <v>0.71299999999999997</v>
      </c>
      <c r="E16" s="367" t="s">
        <v>127</v>
      </c>
      <c r="F16" s="363">
        <v>0.746</v>
      </c>
      <c r="G16" s="367" t="s">
        <v>115</v>
      </c>
      <c r="H16" s="363">
        <v>0.66799999999999993</v>
      </c>
      <c r="I16" s="367" t="s">
        <v>142</v>
      </c>
      <c r="J16" s="363">
        <v>0.69400000000000006</v>
      </c>
      <c r="K16" s="367" t="s">
        <v>143</v>
      </c>
      <c r="L16" s="363">
        <v>0.70200000000000007</v>
      </c>
      <c r="M16" s="367" t="s">
        <v>144</v>
      </c>
      <c r="N16" s="363">
        <v>0.73799999999999999</v>
      </c>
      <c r="O16" s="367" t="s">
        <v>145</v>
      </c>
      <c r="P16" s="363">
        <v>0.747</v>
      </c>
      <c r="Q16" s="367" t="s">
        <v>146</v>
      </c>
      <c r="R16" s="391">
        <v>0.751</v>
      </c>
      <c r="S16" s="367" t="s">
        <v>120</v>
      </c>
      <c r="T16" s="392">
        <v>0.76</v>
      </c>
      <c r="U16" s="367" t="s">
        <v>147</v>
      </c>
      <c r="V16" s="366">
        <v>75.515552227820152</v>
      </c>
      <c r="W16" s="367" t="s">
        <v>148</v>
      </c>
      <c r="X16" s="366">
        <v>71.785054459379992</v>
      </c>
      <c r="Y16" s="366">
        <v>66.681543140736039</v>
      </c>
      <c r="Z16" s="366">
        <v>76.383701592339989</v>
      </c>
      <c r="AA16" s="366">
        <v>73.767374384359826</v>
      </c>
      <c r="AB16" s="366">
        <v>67.743765236082254</v>
      </c>
      <c r="AC16" s="366">
        <v>79.790983532637398</v>
      </c>
      <c r="AD16" s="396">
        <v>673</v>
      </c>
      <c r="AE16" s="366">
        <v>70.2</v>
      </c>
      <c r="AF16" s="366">
        <v>64.7</v>
      </c>
      <c r="AG16" s="366">
        <v>75.3</v>
      </c>
      <c r="AH16" s="396">
        <v>765</v>
      </c>
    </row>
    <row r="17" spans="1:34" s="206" customFormat="1">
      <c r="A17" s="362" t="s">
        <v>74</v>
      </c>
      <c r="B17" s="363">
        <v>0.65799999999999992</v>
      </c>
      <c r="C17" s="367" t="s">
        <v>133</v>
      </c>
      <c r="D17" s="363">
        <v>0.67099999999999993</v>
      </c>
      <c r="E17" s="367" t="s">
        <v>127</v>
      </c>
      <c r="F17" s="363">
        <v>0.65400000000000003</v>
      </c>
      <c r="G17" s="367" t="s">
        <v>115</v>
      </c>
      <c r="H17" s="363">
        <v>0.64500000000000002</v>
      </c>
      <c r="I17" s="367" t="s">
        <v>144</v>
      </c>
      <c r="J17" s="363">
        <v>0.624</v>
      </c>
      <c r="K17" s="367" t="s">
        <v>149</v>
      </c>
      <c r="L17" s="363">
        <v>0.66400000000000003</v>
      </c>
      <c r="M17" s="367" t="s">
        <v>144</v>
      </c>
      <c r="N17" s="363">
        <v>0.71700000000000008</v>
      </c>
      <c r="O17" s="367" t="s">
        <v>120</v>
      </c>
      <c r="P17" s="363">
        <v>0.71099999999999997</v>
      </c>
      <c r="Q17" s="367" t="s">
        <v>137</v>
      </c>
      <c r="R17" s="391">
        <v>0.69599999999999995</v>
      </c>
      <c r="S17" s="367" t="s">
        <v>120</v>
      </c>
      <c r="T17" s="392">
        <v>0.71</v>
      </c>
      <c r="U17" s="367" t="s">
        <v>150</v>
      </c>
      <c r="V17" s="366">
        <v>72.189188930617192</v>
      </c>
      <c r="W17" s="367" t="s">
        <v>148</v>
      </c>
      <c r="X17" s="366">
        <v>72.003075271837261</v>
      </c>
      <c r="Y17" s="366">
        <v>67.151760789779033</v>
      </c>
      <c r="Z17" s="366">
        <v>76.389817229188836</v>
      </c>
      <c r="AA17" s="366">
        <v>67.183883673059896</v>
      </c>
      <c r="AB17" s="366">
        <v>61.239179315703296</v>
      </c>
      <c r="AC17" s="366">
        <v>73.128588030416495</v>
      </c>
      <c r="AD17" s="396">
        <v>694</v>
      </c>
      <c r="AE17" s="366">
        <v>71.7</v>
      </c>
      <c r="AF17" s="366">
        <v>66.599999999999994</v>
      </c>
      <c r="AG17" s="366">
        <v>76.400000000000006</v>
      </c>
      <c r="AH17" s="396">
        <v>731</v>
      </c>
    </row>
    <row r="18" spans="1:34" s="206" customFormat="1">
      <c r="A18" s="362" t="s">
        <v>75</v>
      </c>
      <c r="B18" s="363">
        <v>0.72499999999999998</v>
      </c>
      <c r="C18" s="367" t="s">
        <v>133</v>
      </c>
      <c r="D18" s="363">
        <v>0.72499999999999998</v>
      </c>
      <c r="E18" s="367" t="s">
        <v>126</v>
      </c>
      <c r="F18" s="363">
        <v>0.72499999999999998</v>
      </c>
      <c r="G18" s="367" t="s">
        <v>127</v>
      </c>
      <c r="H18" s="363">
        <v>0.70799999999999996</v>
      </c>
      <c r="I18" s="367" t="s">
        <v>151</v>
      </c>
      <c r="J18" s="363">
        <v>0.747</v>
      </c>
      <c r="K18" s="367" t="s">
        <v>152</v>
      </c>
      <c r="L18" s="363">
        <v>0.72900000000000009</v>
      </c>
      <c r="M18" s="367" t="s">
        <v>153</v>
      </c>
      <c r="N18" s="363">
        <v>0.78099999999999992</v>
      </c>
      <c r="O18" s="367" t="s">
        <v>154</v>
      </c>
      <c r="P18" s="363">
        <v>0.74900000000000011</v>
      </c>
      <c r="Q18" s="367" t="s">
        <v>120</v>
      </c>
      <c r="R18" s="391">
        <v>0.73899999999999999</v>
      </c>
      <c r="S18" s="367" t="s">
        <v>122</v>
      </c>
      <c r="T18" s="392">
        <v>0.72399999999999998</v>
      </c>
      <c r="U18" s="367" t="s">
        <v>155</v>
      </c>
      <c r="V18" s="366">
        <v>74.549605356000072</v>
      </c>
      <c r="W18" s="367" t="s">
        <v>156</v>
      </c>
      <c r="X18" s="366">
        <v>78.798202446663083</v>
      </c>
      <c r="Y18" s="366">
        <v>75.05386061769515</v>
      </c>
      <c r="Z18" s="366">
        <v>82.114459259336087</v>
      </c>
      <c r="AA18" s="366">
        <v>76.727404278208951</v>
      </c>
      <c r="AB18" s="366">
        <v>72.63915755216567</v>
      </c>
      <c r="AC18" s="366">
        <v>80.815651004252231</v>
      </c>
      <c r="AD18" s="396">
        <v>884</v>
      </c>
      <c r="AE18" s="366">
        <v>80.3</v>
      </c>
      <c r="AF18" s="366">
        <v>76.5</v>
      </c>
      <c r="AG18" s="366">
        <v>83.7</v>
      </c>
      <c r="AH18" s="396">
        <v>921</v>
      </c>
    </row>
    <row r="19" spans="1:34" s="206" customFormat="1">
      <c r="A19" s="362" t="s">
        <v>76</v>
      </c>
      <c r="B19" s="363">
        <v>0.63600000000000001</v>
      </c>
      <c r="C19" s="367" t="s">
        <v>133</v>
      </c>
      <c r="D19" s="363">
        <v>0.58799999999999997</v>
      </c>
      <c r="E19" s="367" t="s">
        <v>114</v>
      </c>
      <c r="F19" s="363">
        <v>0.63100000000000001</v>
      </c>
      <c r="G19" s="367" t="s">
        <v>115</v>
      </c>
      <c r="H19" s="363">
        <v>0.60099999999999998</v>
      </c>
      <c r="I19" s="367" t="s">
        <v>153</v>
      </c>
      <c r="J19" s="363">
        <v>0.59799999999999998</v>
      </c>
      <c r="K19" s="367" t="s">
        <v>157</v>
      </c>
      <c r="L19" s="363">
        <v>0.65700000000000003</v>
      </c>
      <c r="M19" s="367" t="s">
        <v>158</v>
      </c>
      <c r="N19" s="363">
        <v>0.68599999999999994</v>
      </c>
      <c r="O19" s="367" t="s">
        <v>159</v>
      </c>
      <c r="P19" s="363">
        <v>0.64900000000000002</v>
      </c>
      <c r="Q19" s="367" t="s">
        <v>160</v>
      </c>
      <c r="R19" s="391">
        <v>0.66300000000000003</v>
      </c>
      <c r="S19" s="367" t="s">
        <v>137</v>
      </c>
      <c r="T19" s="392">
        <v>0.627</v>
      </c>
      <c r="U19" s="367" t="s">
        <v>161</v>
      </c>
      <c r="V19" s="366">
        <v>66.517586652115682</v>
      </c>
      <c r="W19" s="367" t="s">
        <v>162</v>
      </c>
      <c r="X19" s="366">
        <v>66.705801990834743</v>
      </c>
      <c r="Y19" s="366">
        <v>62.118001493642105</v>
      </c>
      <c r="Z19" s="366">
        <v>70.99739999089735</v>
      </c>
      <c r="AA19" s="366">
        <v>58.263476123086775</v>
      </c>
      <c r="AB19" s="366">
        <v>52.958206482649913</v>
      </c>
      <c r="AC19" s="366">
        <v>63.568745763523637</v>
      </c>
      <c r="AD19" s="396">
        <v>784</v>
      </c>
      <c r="AE19" s="366">
        <v>57.1</v>
      </c>
      <c r="AF19" s="366">
        <v>51.7</v>
      </c>
      <c r="AG19" s="366">
        <v>62.4</v>
      </c>
      <c r="AH19" s="396">
        <v>883</v>
      </c>
    </row>
    <row r="20" spans="1:34" s="206" customFormat="1">
      <c r="A20" s="362" t="s">
        <v>77</v>
      </c>
      <c r="B20" s="363">
        <v>0.76200000000000001</v>
      </c>
      <c r="C20" s="367" t="s">
        <v>163</v>
      </c>
      <c r="D20" s="363">
        <v>0.752</v>
      </c>
      <c r="E20" s="367" t="s">
        <v>133</v>
      </c>
      <c r="F20" s="363">
        <v>0.77900000000000003</v>
      </c>
      <c r="G20" s="367" t="s">
        <v>133</v>
      </c>
      <c r="H20" s="363">
        <v>0.75700000000000001</v>
      </c>
      <c r="I20" s="367" t="s">
        <v>127</v>
      </c>
      <c r="J20" s="363">
        <v>0.81</v>
      </c>
      <c r="K20" s="367" t="s">
        <v>164</v>
      </c>
      <c r="L20" s="363">
        <v>0.76500000000000001</v>
      </c>
      <c r="M20" s="367" t="s">
        <v>126</v>
      </c>
      <c r="N20" s="363">
        <v>0.80299999999999994</v>
      </c>
      <c r="O20" s="367" t="s">
        <v>165</v>
      </c>
      <c r="P20" s="363">
        <v>0.77300000000000002</v>
      </c>
      <c r="Q20" s="367" t="s">
        <v>166</v>
      </c>
      <c r="R20" s="391">
        <v>0.77200000000000002</v>
      </c>
      <c r="S20" s="367" t="s">
        <v>167</v>
      </c>
      <c r="T20" s="392">
        <v>0.78800000000000003</v>
      </c>
      <c r="U20" s="367" t="s">
        <v>168</v>
      </c>
      <c r="V20" s="366">
        <v>78.903882794569796</v>
      </c>
      <c r="W20" s="367" t="s">
        <v>169</v>
      </c>
      <c r="X20" s="366">
        <v>80.57906764892536</v>
      </c>
      <c r="Y20" s="366">
        <v>77.384442506138555</v>
      </c>
      <c r="Z20" s="366">
        <v>83.419117992378219</v>
      </c>
      <c r="AA20" s="366">
        <v>80.380465616839871</v>
      </c>
      <c r="AB20" s="366">
        <v>77.102007398523597</v>
      </c>
      <c r="AC20" s="366">
        <v>83.658923835156145</v>
      </c>
      <c r="AD20" s="396">
        <v>1195</v>
      </c>
      <c r="AE20" s="366">
        <v>81.5</v>
      </c>
      <c r="AF20" s="366">
        <v>78.2</v>
      </c>
      <c r="AG20" s="366">
        <v>84.3</v>
      </c>
      <c r="AH20" s="396">
        <v>1183</v>
      </c>
    </row>
    <row r="21" spans="1:34" s="206" customFormat="1">
      <c r="A21" s="362" t="s">
        <v>78</v>
      </c>
      <c r="B21" s="363">
        <v>0.73199999999999998</v>
      </c>
      <c r="C21" s="367" t="s">
        <v>125</v>
      </c>
      <c r="D21" s="363">
        <v>0.71900000000000008</v>
      </c>
      <c r="E21" s="367" t="s">
        <v>126</v>
      </c>
      <c r="F21" s="363">
        <v>0.73799999999999999</v>
      </c>
      <c r="G21" s="367" t="s">
        <v>126</v>
      </c>
      <c r="H21" s="363">
        <v>0.72699999999999998</v>
      </c>
      <c r="I21" s="367" t="s">
        <v>151</v>
      </c>
      <c r="J21" s="363">
        <v>0.69799999999999995</v>
      </c>
      <c r="K21" s="367" t="s">
        <v>149</v>
      </c>
      <c r="L21" s="363">
        <v>0.72900000000000009</v>
      </c>
      <c r="M21" s="367" t="s">
        <v>151</v>
      </c>
      <c r="N21" s="363">
        <v>0.75</v>
      </c>
      <c r="O21" s="367" t="s">
        <v>170</v>
      </c>
      <c r="P21" s="363">
        <v>0.75</v>
      </c>
      <c r="Q21" s="367" t="s">
        <v>171</v>
      </c>
      <c r="R21" s="391">
        <v>0.76100000000000001</v>
      </c>
      <c r="S21" s="367" t="s">
        <v>120</v>
      </c>
      <c r="T21" s="392">
        <v>0.76</v>
      </c>
      <c r="U21" s="367" t="s">
        <v>172</v>
      </c>
      <c r="V21" s="366">
        <v>78.513983325166407</v>
      </c>
      <c r="W21" s="367" t="s">
        <v>148</v>
      </c>
      <c r="X21" s="361">
        <v>83.075323552220127</v>
      </c>
      <c r="Y21" s="361">
        <v>78.966345214586738</v>
      </c>
      <c r="Z21" s="361">
        <v>86.518641572514809</v>
      </c>
      <c r="AA21" s="366">
        <v>83.789738984178044</v>
      </c>
      <c r="AB21" s="366">
        <v>79.990760323599716</v>
      </c>
      <c r="AC21" s="366">
        <v>87.588717644756372</v>
      </c>
      <c r="AD21" s="396">
        <v>733</v>
      </c>
      <c r="AE21" s="366">
        <v>80.099999999999994</v>
      </c>
      <c r="AF21" s="366">
        <v>76.5</v>
      </c>
      <c r="AG21" s="366">
        <v>83.4</v>
      </c>
      <c r="AH21" s="396">
        <v>770</v>
      </c>
    </row>
    <row r="22" spans="1:34" s="206" customFormat="1" ht="47.25">
      <c r="A22" s="369" t="s">
        <v>173</v>
      </c>
      <c r="B22" s="370" t="s">
        <v>5</v>
      </c>
      <c r="C22" s="370"/>
      <c r="D22" s="370" t="s">
        <v>6</v>
      </c>
      <c r="E22" s="370"/>
      <c r="F22" s="370" t="s">
        <v>7</v>
      </c>
      <c r="G22" s="370"/>
      <c r="H22" s="370" t="s">
        <v>8</v>
      </c>
      <c r="I22" s="370"/>
      <c r="J22" s="370" t="s">
        <v>9</v>
      </c>
      <c r="K22" s="370"/>
      <c r="L22" s="370" t="s">
        <v>10</v>
      </c>
      <c r="M22" s="370"/>
      <c r="N22" s="370" t="s">
        <v>11</v>
      </c>
      <c r="O22" s="370"/>
      <c r="P22" s="370" t="s">
        <v>12</v>
      </c>
      <c r="Q22" s="370"/>
      <c r="R22" s="370" t="s">
        <v>13</v>
      </c>
      <c r="S22" s="370"/>
      <c r="T22" s="370" t="s">
        <v>14</v>
      </c>
      <c r="U22" s="370"/>
      <c r="V22" s="352" t="s">
        <v>85</v>
      </c>
      <c r="W22" s="370"/>
      <c r="X22" s="349" t="s">
        <v>104</v>
      </c>
      <c r="Y22" s="349" t="s">
        <v>468</v>
      </c>
      <c r="Z22" s="349" t="s">
        <v>469</v>
      </c>
      <c r="AA22" s="349" t="s">
        <v>104</v>
      </c>
      <c r="AB22" s="349" t="s">
        <v>468</v>
      </c>
      <c r="AC22" s="349" t="s">
        <v>469</v>
      </c>
      <c r="AD22" s="397"/>
      <c r="AE22" s="349" t="s">
        <v>104</v>
      </c>
      <c r="AF22" s="349" t="s">
        <v>468</v>
      </c>
      <c r="AG22" s="349" t="s">
        <v>469</v>
      </c>
      <c r="AH22" s="397"/>
    </row>
    <row r="23" spans="1:34" s="206" customFormat="1">
      <c r="A23" s="355" t="s">
        <v>79</v>
      </c>
      <c r="B23" s="357">
        <v>57.1</v>
      </c>
      <c r="C23" s="357" t="s">
        <v>111</v>
      </c>
      <c r="D23" s="357">
        <v>57.3</v>
      </c>
      <c r="E23" s="357" t="s">
        <v>174</v>
      </c>
      <c r="F23" s="357">
        <v>59.4</v>
      </c>
      <c r="G23" s="357" t="s">
        <v>175</v>
      </c>
      <c r="H23" s="357">
        <v>56.7</v>
      </c>
      <c r="I23" s="357" t="s">
        <v>176</v>
      </c>
      <c r="J23" s="357">
        <v>57.3</v>
      </c>
      <c r="K23" s="357" t="s">
        <v>177</v>
      </c>
      <c r="L23" s="357">
        <v>58.5</v>
      </c>
      <c r="M23" s="357" t="s">
        <v>178</v>
      </c>
      <c r="N23" s="357">
        <v>63.2</v>
      </c>
      <c r="O23" s="357" t="s">
        <v>179</v>
      </c>
      <c r="P23" s="357">
        <v>62.3</v>
      </c>
      <c r="Q23" s="357" t="s">
        <v>179</v>
      </c>
      <c r="R23" s="371">
        <v>0.59399999999999997</v>
      </c>
      <c r="S23" s="357" t="s">
        <v>180</v>
      </c>
      <c r="T23" s="371">
        <v>0.63400000000000001</v>
      </c>
      <c r="U23" s="357" t="s">
        <v>181</v>
      </c>
      <c r="V23" s="372">
        <v>0.61</v>
      </c>
      <c r="W23" s="357" t="s">
        <v>181</v>
      </c>
      <c r="X23" s="368">
        <v>61.714548794467603</v>
      </c>
      <c r="Y23" s="368">
        <v>59.414665954647184</v>
      </c>
      <c r="Z23" s="368">
        <v>63.963151093478885</v>
      </c>
      <c r="AA23" s="368">
        <v>61.008023914367499</v>
      </c>
      <c r="AB23" s="368">
        <v>58.343445677547869</v>
      </c>
      <c r="AC23" s="368">
        <v>63.672602151187128</v>
      </c>
      <c r="AD23" s="398">
        <v>2566</v>
      </c>
      <c r="AE23" s="368">
        <v>61</v>
      </c>
      <c r="AF23" s="368">
        <v>58.6</v>
      </c>
      <c r="AG23" s="368">
        <v>63.4</v>
      </c>
      <c r="AH23" s="398">
        <v>3104</v>
      </c>
    </row>
    <row r="24" spans="1:34" s="206" customFormat="1">
      <c r="A24" s="362" t="s">
        <v>69</v>
      </c>
      <c r="B24" s="363">
        <v>0.58899999999999997</v>
      </c>
      <c r="C24" s="363"/>
      <c r="D24" s="363">
        <v>0.59599999999999997</v>
      </c>
      <c r="E24" s="363"/>
      <c r="F24" s="363">
        <v>0.58099999999999996</v>
      </c>
      <c r="G24" s="363"/>
      <c r="H24" s="363">
        <v>0.54</v>
      </c>
      <c r="I24" s="363"/>
      <c r="J24" s="363">
        <v>0.64200000000000002</v>
      </c>
      <c r="K24" s="363"/>
      <c r="L24" s="363">
        <v>0.58399999999999996</v>
      </c>
      <c r="M24" s="363"/>
      <c r="N24" s="363">
        <v>0.66600000000000004</v>
      </c>
      <c r="O24" s="363"/>
      <c r="P24" s="363">
        <v>0.65900000000000003</v>
      </c>
      <c r="Q24" s="363"/>
      <c r="R24" s="363">
        <v>0.66500000000000004</v>
      </c>
      <c r="S24" s="363"/>
      <c r="T24" s="363">
        <v>0.73099999999999998</v>
      </c>
      <c r="U24" s="364"/>
      <c r="V24" s="373">
        <v>0.65800000000000003</v>
      </c>
      <c r="W24" s="364"/>
      <c r="X24" s="374">
        <v>0.66910764813835755</v>
      </c>
      <c r="Y24" s="374">
        <v>0.59980774453358643</v>
      </c>
      <c r="Z24" s="374">
        <v>0.73177356566988128</v>
      </c>
      <c r="AA24" s="393">
        <v>63.2</v>
      </c>
      <c r="AB24" s="393">
        <v>55.4</v>
      </c>
      <c r="AC24" s="393">
        <v>70.3</v>
      </c>
      <c r="AD24" s="399">
        <v>342</v>
      </c>
      <c r="AE24" s="393">
        <v>64.900000000000006</v>
      </c>
      <c r="AF24" s="393">
        <v>59.5</v>
      </c>
      <c r="AG24" s="393">
        <v>70</v>
      </c>
      <c r="AH24" s="399">
        <v>373</v>
      </c>
    </row>
    <row r="25" spans="1:34" s="206" customFormat="1">
      <c r="A25" s="362" t="s">
        <v>91</v>
      </c>
      <c r="B25" s="363">
        <v>0.54800000000000004</v>
      </c>
      <c r="C25" s="363"/>
      <c r="D25" s="363">
        <v>0.54800000000000004</v>
      </c>
      <c r="E25" s="363"/>
      <c r="F25" s="363">
        <v>0.54800000000000004</v>
      </c>
      <c r="G25" s="363"/>
      <c r="H25" s="363">
        <v>0.54800000000000004</v>
      </c>
      <c r="I25" s="363"/>
      <c r="J25" s="363">
        <v>0.54800000000000004</v>
      </c>
      <c r="K25" s="363"/>
      <c r="L25" s="363">
        <v>0.59699999999999998</v>
      </c>
      <c r="M25" s="363"/>
      <c r="N25" s="363">
        <v>0.60199999999999998</v>
      </c>
      <c r="O25" s="363"/>
      <c r="P25" s="363">
        <v>0.56799999999999995</v>
      </c>
      <c r="Q25" s="363"/>
      <c r="R25" s="363">
        <v>0.59199999999999997</v>
      </c>
      <c r="S25" s="363"/>
      <c r="T25" s="363">
        <v>0.64</v>
      </c>
      <c r="U25" s="364"/>
      <c r="V25" s="373">
        <v>0.61399999999999999</v>
      </c>
      <c r="W25" s="364"/>
      <c r="X25" s="374">
        <v>0.55291417281100308</v>
      </c>
      <c r="Y25" s="374">
        <v>0.4952279289479849</v>
      </c>
      <c r="Z25" s="374">
        <v>0.60921013471365715</v>
      </c>
      <c r="AA25" s="393">
        <v>59.7</v>
      </c>
      <c r="AB25" s="393">
        <v>52.9</v>
      </c>
      <c r="AC25" s="393">
        <v>66.3</v>
      </c>
      <c r="AD25" s="399">
        <v>391</v>
      </c>
      <c r="AE25" s="393">
        <v>51.9</v>
      </c>
      <c r="AF25" s="393">
        <v>45.3</v>
      </c>
      <c r="AG25" s="393">
        <v>58.4</v>
      </c>
      <c r="AH25" s="399">
        <v>470</v>
      </c>
    </row>
    <row r="26" spans="1:34" s="206" customFormat="1">
      <c r="A26" s="362" t="s">
        <v>72</v>
      </c>
      <c r="B26" s="363">
        <v>0.56000000000000005</v>
      </c>
      <c r="C26" s="363"/>
      <c r="D26" s="363" t="s">
        <v>70</v>
      </c>
      <c r="E26" s="363"/>
      <c r="F26" s="363">
        <v>0.62</v>
      </c>
      <c r="G26" s="363"/>
      <c r="H26" s="363">
        <v>0.55900000000000005</v>
      </c>
      <c r="I26" s="363"/>
      <c r="J26" s="363">
        <v>0.65400000000000003</v>
      </c>
      <c r="K26" s="363"/>
      <c r="L26" s="363">
        <v>0.59199999999999997</v>
      </c>
      <c r="M26" s="363"/>
      <c r="N26" s="363">
        <v>0.61499999999999999</v>
      </c>
      <c r="O26" s="363"/>
      <c r="P26" s="363">
        <v>0.64200000000000002</v>
      </c>
      <c r="Q26" s="363"/>
      <c r="R26" s="363">
        <v>0.58699999999999997</v>
      </c>
      <c r="S26" s="363"/>
      <c r="T26" s="363">
        <v>0.60199999999999998</v>
      </c>
      <c r="U26" s="364"/>
      <c r="V26" s="373">
        <v>0.59799999999999998</v>
      </c>
      <c r="W26" s="364"/>
      <c r="X26" s="374">
        <v>0.62926720926184065</v>
      </c>
      <c r="Y26" s="374">
        <v>0.57783215627338713</v>
      </c>
      <c r="Z26" s="374">
        <v>0.67792852507956947</v>
      </c>
      <c r="AA26" s="393">
        <v>62.4</v>
      </c>
      <c r="AB26" s="393">
        <v>55.3</v>
      </c>
      <c r="AC26" s="393">
        <v>68.900000000000006</v>
      </c>
      <c r="AD26" s="399">
        <v>324</v>
      </c>
      <c r="AE26" s="393">
        <v>62.2</v>
      </c>
      <c r="AF26" s="393">
        <v>56</v>
      </c>
      <c r="AG26" s="393">
        <v>68.099999999999994</v>
      </c>
      <c r="AH26" s="399">
        <v>412</v>
      </c>
    </row>
    <row r="27" spans="1:34" s="206" customFormat="1">
      <c r="A27" s="362" t="s">
        <v>73</v>
      </c>
      <c r="B27" s="363">
        <v>0.61899999999999999</v>
      </c>
      <c r="C27" s="363"/>
      <c r="D27" s="363">
        <v>0.60899999999999999</v>
      </c>
      <c r="E27" s="363"/>
      <c r="F27" s="363">
        <v>0.63200000000000001</v>
      </c>
      <c r="G27" s="363"/>
      <c r="H27" s="363">
        <v>0.56999999999999995</v>
      </c>
      <c r="I27" s="363"/>
      <c r="J27" s="363">
        <v>0.57699999999999996</v>
      </c>
      <c r="K27" s="363"/>
      <c r="L27" s="363">
        <v>0.60099999999999998</v>
      </c>
      <c r="M27" s="363"/>
      <c r="N27" s="363">
        <v>0.65900000000000003</v>
      </c>
      <c r="O27" s="363"/>
      <c r="P27" s="363">
        <v>0.629</v>
      </c>
      <c r="Q27" s="363"/>
      <c r="R27" s="363">
        <v>0.628</v>
      </c>
      <c r="S27" s="363"/>
      <c r="T27" s="363">
        <v>0.66600000000000004</v>
      </c>
      <c r="U27" s="364"/>
      <c r="V27" s="373">
        <v>0.61699999999999999</v>
      </c>
      <c r="W27" s="364"/>
      <c r="X27" s="374">
        <v>0.58219702663136541</v>
      </c>
      <c r="Y27" s="374">
        <v>0.50005467452988017</v>
      </c>
      <c r="Z27" s="374">
        <v>0.66001907400222759</v>
      </c>
      <c r="AA27" s="393">
        <v>64.2</v>
      </c>
      <c r="AB27" s="393">
        <v>55</v>
      </c>
      <c r="AC27" s="393">
        <v>72.5</v>
      </c>
      <c r="AD27" s="399">
        <v>225</v>
      </c>
      <c r="AE27" s="393">
        <v>58</v>
      </c>
      <c r="AF27" s="393">
        <v>50.7</v>
      </c>
      <c r="AG27" s="393">
        <v>65</v>
      </c>
      <c r="AH27" s="399">
        <v>294</v>
      </c>
    </row>
    <row r="28" spans="1:34" s="206" customFormat="1">
      <c r="A28" s="362" t="s">
        <v>74</v>
      </c>
      <c r="B28" s="363">
        <v>0.50700000000000001</v>
      </c>
      <c r="C28" s="363"/>
      <c r="D28" s="363">
        <v>0.57399999999999995</v>
      </c>
      <c r="E28" s="363"/>
      <c r="F28" s="363">
        <v>0.53600000000000003</v>
      </c>
      <c r="G28" s="363"/>
      <c r="H28" s="363">
        <v>0.52500000000000002</v>
      </c>
      <c r="I28" s="363"/>
      <c r="J28" s="363">
        <v>0.54300000000000004</v>
      </c>
      <c r="K28" s="363"/>
      <c r="L28" s="363">
        <v>0.56599999999999995</v>
      </c>
      <c r="M28" s="363"/>
      <c r="N28" s="363">
        <v>0.59699999999999998</v>
      </c>
      <c r="O28" s="363"/>
      <c r="P28" s="363">
        <v>0.58499999999999996</v>
      </c>
      <c r="Q28" s="363"/>
      <c r="R28" s="363">
        <v>0.57499999999999996</v>
      </c>
      <c r="S28" s="363"/>
      <c r="T28" s="363">
        <v>0.56699999999999995</v>
      </c>
      <c r="U28" s="364"/>
      <c r="V28" s="373">
        <v>0.626</v>
      </c>
      <c r="W28" s="364"/>
      <c r="X28" s="374">
        <v>0.63133584319304681</v>
      </c>
      <c r="Y28" s="374">
        <v>0.56447478583661681</v>
      </c>
      <c r="Z28" s="374">
        <v>0.69350579031290482</v>
      </c>
      <c r="AA28" s="393">
        <v>51.1</v>
      </c>
      <c r="AB28" s="393">
        <v>42.8</v>
      </c>
      <c r="AC28" s="393">
        <v>59.3</v>
      </c>
      <c r="AD28" s="399">
        <v>262</v>
      </c>
      <c r="AE28" s="393">
        <v>60.3</v>
      </c>
      <c r="AF28" s="393">
        <v>52.8</v>
      </c>
      <c r="AG28" s="393">
        <v>67.3</v>
      </c>
      <c r="AH28" s="399">
        <v>307</v>
      </c>
    </row>
    <row r="29" spans="1:34" s="206" customFormat="1">
      <c r="A29" s="362" t="s">
        <v>75</v>
      </c>
      <c r="B29" s="363">
        <v>0.60499999999999998</v>
      </c>
      <c r="C29" s="363"/>
      <c r="D29" s="363">
        <v>0.628</v>
      </c>
      <c r="E29" s="363"/>
      <c r="F29" s="363">
        <v>0.63500000000000001</v>
      </c>
      <c r="G29" s="363"/>
      <c r="H29" s="363">
        <v>0.58199999999999996</v>
      </c>
      <c r="I29" s="363"/>
      <c r="J29" s="363">
        <v>0.66100000000000003</v>
      </c>
      <c r="K29" s="363"/>
      <c r="L29" s="363">
        <v>0.58099999999999996</v>
      </c>
      <c r="M29" s="363"/>
      <c r="N29" s="363">
        <v>0.72099999999999997</v>
      </c>
      <c r="O29" s="363"/>
      <c r="P29" s="363">
        <v>0.69</v>
      </c>
      <c r="Q29" s="363"/>
      <c r="R29" s="363">
        <v>0.629</v>
      </c>
      <c r="S29" s="363"/>
      <c r="T29" s="363">
        <v>0.65800000000000003</v>
      </c>
      <c r="U29" s="364"/>
      <c r="V29" s="373">
        <v>0.60399999999999998</v>
      </c>
      <c r="W29" s="364"/>
      <c r="X29" s="374">
        <v>0.65380990974478348</v>
      </c>
      <c r="Y29" s="374">
        <v>0.58533379099889327</v>
      </c>
      <c r="Z29" s="374">
        <v>0.71645586965499419</v>
      </c>
      <c r="AA29" s="393">
        <v>71</v>
      </c>
      <c r="AB29" s="393">
        <v>63.9</v>
      </c>
      <c r="AC29" s="393">
        <v>77.2</v>
      </c>
      <c r="AD29" s="399">
        <v>260</v>
      </c>
      <c r="AE29" s="393">
        <v>73.5</v>
      </c>
      <c r="AF29" s="393">
        <v>67.099999999999994</v>
      </c>
      <c r="AG29" s="393">
        <v>79</v>
      </c>
      <c r="AH29" s="399">
        <v>303</v>
      </c>
    </row>
    <row r="30" spans="1:34" s="206" customFormat="1">
      <c r="A30" s="362" t="s">
        <v>76</v>
      </c>
      <c r="B30" s="363">
        <v>0.45800000000000002</v>
      </c>
      <c r="C30" s="363"/>
      <c r="D30" s="363">
        <v>0.41499999999999998</v>
      </c>
      <c r="E30" s="363"/>
      <c r="F30" s="363">
        <v>0.45800000000000002</v>
      </c>
      <c r="G30" s="363"/>
      <c r="H30" s="363">
        <v>0.432</v>
      </c>
      <c r="I30" s="363"/>
      <c r="J30" s="363">
        <v>0.39100000000000001</v>
      </c>
      <c r="K30" s="363"/>
      <c r="L30" s="363">
        <v>0.48399999999999999</v>
      </c>
      <c r="M30" s="363"/>
      <c r="N30" s="363">
        <v>0.51700000000000002</v>
      </c>
      <c r="O30" s="363"/>
      <c r="P30" s="363">
        <v>0.54500000000000004</v>
      </c>
      <c r="Q30" s="363"/>
      <c r="R30" s="363">
        <v>0.45700000000000002</v>
      </c>
      <c r="S30" s="363"/>
      <c r="T30" s="363">
        <v>0.442</v>
      </c>
      <c r="U30" s="364"/>
      <c r="V30" s="373">
        <v>0.41599999999999998</v>
      </c>
      <c r="W30" s="364"/>
      <c r="X30" s="374">
        <v>0.47713594273828314</v>
      </c>
      <c r="Y30" s="374">
        <v>0.40700876027425797</v>
      </c>
      <c r="Z30" s="374">
        <v>0.5481762786637594</v>
      </c>
      <c r="AA30" s="393">
        <v>42.9</v>
      </c>
      <c r="AB30" s="393">
        <v>35.1</v>
      </c>
      <c r="AC30" s="393">
        <v>51.2</v>
      </c>
      <c r="AD30" s="399">
        <v>248</v>
      </c>
      <c r="AE30" s="393">
        <v>44.4</v>
      </c>
      <c r="AF30" s="393">
        <v>38.200000000000003</v>
      </c>
      <c r="AG30" s="393">
        <v>50.7</v>
      </c>
      <c r="AH30" s="399">
        <v>347</v>
      </c>
    </row>
    <row r="31" spans="1:34" s="206" customFormat="1">
      <c r="A31" s="362" t="s">
        <v>77</v>
      </c>
      <c r="B31" s="363">
        <v>0.63200000000000001</v>
      </c>
      <c r="C31" s="363"/>
      <c r="D31" s="363">
        <v>0.63900000000000001</v>
      </c>
      <c r="E31" s="363"/>
      <c r="F31" s="363">
        <v>0.67600000000000005</v>
      </c>
      <c r="G31" s="363"/>
      <c r="H31" s="363">
        <v>0.66700000000000004</v>
      </c>
      <c r="I31" s="363"/>
      <c r="J31" s="363">
        <v>0.74099999999999999</v>
      </c>
      <c r="K31" s="363"/>
      <c r="L31" s="363">
        <v>0.66100000000000003</v>
      </c>
      <c r="M31" s="363"/>
      <c r="N31" s="363">
        <v>0.68200000000000005</v>
      </c>
      <c r="O31" s="363"/>
      <c r="P31" s="363">
        <v>0.67500000000000004</v>
      </c>
      <c r="Q31" s="363"/>
      <c r="R31" s="363">
        <v>0.63700000000000001</v>
      </c>
      <c r="S31" s="363"/>
      <c r="T31" s="363">
        <v>0.68</v>
      </c>
      <c r="U31" s="364"/>
      <c r="V31" s="373">
        <v>0.70499999999999996</v>
      </c>
      <c r="W31" s="364"/>
      <c r="X31" s="374">
        <v>0.68376782629306698</v>
      </c>
      <c r="Y31" s="374">
        <v>0.62131139149604564</v>
      </c>
      <c r="Z31" s="374">
        <v>0.74023020104988502</v>
      </c>
      <c r="AA31" s="393">
        <v>70.5</v>
      </c>
      <c r="AB31" s="393">
        <v>63.7</v>
      </c>
      <c r="AC31" s="393">
        <v>76.599999999999994</v>
      </c>
      <c r="AD31" s="399">
        <v>311</v>
      </c>
      <c r="AE31" s="393">
        <v>72.7</v>
      </c>
      <c r="AF31" s="393">
        <v>67.3</v>
      </c>
      <c r="AG31" s="393">
        <v>77.5</v>
      </c>
      <c r="AH31" s="399">
        <v>347</v>
      </c>
    </row>
    <row r="32" spans="1:34" s="206" customFormat="1">
      <c r="A32" s="362" t="s">
        <v>78</v>
      </c>
      <c r="B32" s="363">
        <v>0.61299999999999999</v>
      </c>
      <c r="C32" s="363"/>
      <c r="D32" s="363">
        <v>0.61</v>
      </c>
      <c r="E32" s="363"/>
      <c r="F32" s="363">
        <v>0.61599999999999999</v>
      </c>
      <c r="G32" s="363"/>
      <c r="H32" s="363">
        <v>0.622</v>
      </c>
      <c r="I32" s="363"/>
      <c r="J32" s="363">
        <v>0.54700000000000004</v>
      </c>
      <c r="K32" s="363"/>
      <c r="L32" s="363">
        <v>0.59899999999999998</v>
      </c>
      <c r="M32" s="363"/>
      <c r="N32" s="363">
        <v>0.67200000000000004</v>
      </c>
      <c r="O32" s="363"/>
      <c r="P32" s="363">
        <v>0.64300000000000002</v>
      </c>
      <c r="Q32" s="363"/>
      <c r="R32" s="363">
        <v>0.61299999999999999</v>
      </c>
      <c r="S32" s="363"/>
      <c r="T32" s="363">
        <v>0.73799999999999999</v>
      </c>
      <c r="U32" s="364"/>
      <c r="V32" s="373">
        <v>0.64700000000000002</v>
      </c>
      <c r="W32" s="364"/>
      <c r="X32" s="374">
        <v>0.74247841276306648</v>
      </c>
      <c r="Y32" s="374">
        <v>0.66394435991148082</v>
      </c>
      <c r="Z32" s="374">
        <v>0.80796776015459426</v>
      </c>
      <c r="AA32" s="393">
        <v>76.2</v>
      </c>
      <c r="AB32" s="393">
        <v>68.3</v>
      </c>
      <c r="AC32" s="393">
        <v>82.7</v>
      </c>
      <c r="AD32" s="399">
        <v>203</v>
      </c>
      <c r="AE32" s="393">
        <v>74.3</v>
      </c>
      <c r="AF32" s="393">
        <v>67.7</v>
      </c>
      <c r="AG32" s="393">
        <v>79.900000000000006</v>
      </c>
      <c r="AH32" s="399">
        <v>251</v>
      </c>
    </row>
    <row r="33" spans="1:34" s="206" customFormat="1" ht="47.25">
      <c r="A33" s="369" t="s">
        <v>182</v>
      </c>
      <c r="B33" s="370" t="s">
        <v>5</v>
      </c>
      <c r="C33" s="370"/>
      <c r="D33" s="370" t="s">
        <v>6</v>
      </c>
      <c r="E33" s="370"/>
      <c r="F33" s="370" t="s">
        <v>7</v>
      </c>
      <c r="G33" s="370"/>
      <c r="H33" s="370" t="s">
        <v>8</v>
      </c>
      <c r="I33" s="370"/>
      <c r="J33" s="370" t="s">
        <v>9</v>
      </c>
      <c r="K33" s="370"/>
      <c r="L33" s="370" t="s">
        <v>10</v>
      </c>
      <c r="M33" s="370"/>
      <c r="N33" s="370" t="s">
        <v>11</v>
      </c>
      <c r="O33" s="370"/>
      <c r="P33" s="370" t="s">
        <v>12</v>
      </c>
      <c r="Q33" s="370"/>
      <c r="R33" s="370" t="s">
        <v>13</v>
      </c>
      <c r="S33" s="370"/>
      <c r="T33" s="370" t="s">
        <v>14</v>
      </c>
      <c r="U33" s="370"/>
      <c r="V33" s="352" t="s">
        <v>85</v>
      </c>
      <c r="W33" s="370"/>
      <c r="X33" s="349" t="s">
        <v>104</v>
      </c>
      <c r="Y33" s="349" t="s">
        <v>468</v>
      </c>
      <c r="Z33" s="349" t="s">
        <v>469</v>
      </c>
      <c r="AA33" s="349" t="s">
        <v>104</v>
      </c>
      <c r="AB33" s="349" t="s">
        <v>468</v>
      </c>
      <c r="AC33" s="349" t="s">
        <v>469</v>
      </c>
      <c r="AD33" s="400"/>
      <c r="AE33" s="349" t="s">
        <v>104</v>
      </c>
      <c r="AF33" s="349" t="s">
        <v>468</v>
      </c>
      <c r="AG33" s="349" t="s">
        <v>469</v>
      </c>
      <c r="AH33" s="400"/>
    </row>
    <row r="34" spans="1:34" s="206" customFormat="1">
      <c r="A34" s="355" t="s">
        <v>79</v>
      </c>
      <c r="B34" s="357">
        <v>50.7</v>
      </c>
      <c r="C34" s="357" t="s">
        <v>183</v>
      </c>
      <c r="D34" s="357">
        <v>48.3</v>
      </c>
      <c r="E34" s="357" t="s">
        <v>110</v>
      </c>
      <c r="F34" s="357">
        <v>54.1</v>
      </c>
      <c r="G34" s="357" t="s">
        <v>165</v>
      </c>
      <c r="H34" s="357">
        <v>50.2</v>
      </c>
      <c r="I34" s="357" t="s">
        <v>177</v>
      </c>
      <c r="J34" s="357">
        <v>50.5</v>
      </c>
      <c r="K34" s="357" t="s">
        <v>184</v>
      </c>
      <c r="L34" s="357">
        <v>54.3</v>
      </c>
      <c r="M34" s="357" t="s">
        <v>130</v>
      </c>
      <c r="N34" s="357">
        <v>61.4</v>
      </c>
      <c r="O34" s="357" t="s">
        <v>185</v>
      </c>
      <c r="P34" s="357">
        <v>57.2</v>
      </c>
      <c r="Q34" s="357" t="s">
        <v>186</v>
      </c>
      <c r="R34" s="371">
        <v>0.59799999999999998</v>
      </c>
      <c r="S34" s="357" t="s">
        <v>187</v>
      </c>
      <c r="T34" s="371">
        <v>0.56299999999999994</v>
      </c>
      <c r="U34" s="357" t="s">
        <v>188</v>
      </c>
      <c r="V34" s="372">
        <v>0.57299999999999995</v>
      </c>
      <c r="W34" s="357" t="s">
        <v>189</v>
      </c>
      <c r="X34" s="368">
        <v>58.14873560449081</v>
      </c>
      <c r="Y34" s="366">
        <v>53.993148388340408</v>
      </c>
      <c r="Z34" s="366">
        <v>62.191806600883659</v>
      </c>
      <c r="AA34" s="368">
        <v>54.2</v>
      </c>
      <c r="AB34" s="368">
        <v>49.3</v>
      </c>
      <c r="AC34" s="368">
        <v>59.1</v>
      </c>
      <c r="AD34" s="398">
        <v>823</v>
      </c>
      <c r="AE34" s="368">
        <v>55.2</v>
      </c>
      <c r="AF34" s="368">
        <v>50.5</v>
      </c>
      <c r="AG34" s="368">
        <v>59.8</v>
      </c>
      <c r="AH34" s="398">
        <v>880</v>
      </c>
    </row>
    <row r="35" spans="1:34" s="206" customFormat="1">
      <c r="A35" s="362" t="s">
        <v>69</v>
      </c>
      <c r="B35" s="375"/>
      <c r="C35" s="375"/>
      <c r="D35" s="375"/>
      <c r="E35" s="375"/>
      <c r="F35" s="375"/>
      <c r="G35" s="375"/>
      <c r="H35" s="375"/>
      <c r="I35" s="375"/>
      <c r="J35" s="375"/>
      <c r="K35" s="375"/>
      <c r="L35" s="375"/>
      <c r="M35" s="375"/>
      <c r="N35" s="375"/>
      <c r="O35" s="375"/>
      <c r="P35" s="375"/>
      <c r="Q35" s="375"/>
      <c r="R35" s="375"/>
      <c r="S35" s="375"/>
      <c r="T35" s="375"/>
      <c r="U35" s="375"/>
      <c r="V35" s="376">
        <v>0.56000000000000005</v>
      </c>
      <c r="W35" s="377"/>
      <c r="X35" s="378">
        <v>0.61909970212740395</v>
      </c>
      <c r="Y35" s="378">
        <v>0.42489575293053439</v>
      </c>
      <c r="Z35" s="378">
        <v>0.78145486271064857</v>
      </c>
      <c r="AA35" s="366" t="s">
        <v>500</v>
      </c>
      <c r="AB35" s="366" t="s">
        <v>500</v>
      </c>
      <c r="AC35" s="366" t="s">
        <v>500</v>
      </c>
      <c r="AD35" s="401">
        <v>28</v>
      </c>
      <c r="AE35" s="366" t="s">
        <v>500</v>
      </c>
      <c r="AF35" s="366" t="s">
        <v>500</v>
      </c>
      <c r="AG35" s="366" t="s">
        <v>500</v>
      </c>
      <c r="AH35" s="401">
        <v>24</v>
      </c>
    </row>
    <row r="36" spans="1:34" s="206" customFormat="1">
      <c r="A36" s="362" t="s">
        <v>91</v>
      </c>
      <c r="B36" s="363">
        <v>0.46759259259259262</v>
      </c>
      <c r="C36" s="363"/>
      <c r="D36" s="363">
        <v>0.46759259259259262</v>
      </c>
      <c r="E36" s="363"/>
      <c r="F36" s="363">
        <v>0.46759259259259262</v>
      </c>
      <c r="G36" s="363"/>
      <c r="H36" s="363">
        <v>0.46759259259259262</v>
      </c>
      <c r="I36" s="363"/>
      <c r="J36" s="363">
        <v>0.46759259259259262</v>
      </c>
      <c r="K36" s="363"/>
      <c r="L36" s="363">
        <v>0.49516435304030398</v>
      </c>
      <c r="M36" s="363"/>
      <c r="N36" s="363">
        <v>0.77861235476480362</v>
      </c>
      <c r="O36" s="363"/>
      <c r="P36" s="363">
        <v>0.6</v>
      </c>
      <c r="Q36" s="363"/>
      <c r="R36" s="363">
        <v>0.74299999999999999</v>
      </c>
      <c r="S36" s="363"/>
      <c r="T36" s="365">
        <v>0.72399999999999998</v>
      </c>
      <c r="U36" s="375"/>
      <c r="V36" s="376">
        <v>0.54500000000000004</v>
      </c>
      <c r="W36" s="377"/>
      <c r="X36" s="378">
        <v>0.60269105769584119</v>
      </c>
      <c r="Y36" s="378">
        <v>0.41260531695259689</v>
      </c>
      <c r="Z36" s="378">
        <v>0.76613002211549674</v>
      </c>
      <c r="AA36" s="366">
        <v>54.1</v>
      </c>
      <c r="AB36" s="366">
        <v>39.1</v>
      </c>
      <c r="AC36" s="366">
        <v>68.400000000000006</v>
      </c>
      <c r="AD36" s="401">
        <v>81</v>
      </c>
      <c r="AE36" s="366">
        <v>57.5</v>
      </c>
      <c r="AF36" s="366">
        <v>42.4</v>
      </c>
      <c r="AG36" s="366">
        <v>71.3</v>
      </c>
      <c r="AH36" s="401">
        <v>67</v>
      </c>
    </row>
    <row r="37" spans="1:34" s="206" customFormat="1">
      <c r="A37" s="362" t="s">
        <v>72</v>
      </c>
      <c r="B37" s="363">
        <v>0.46500000000000002</v>
      </c>
      <c r="C37" s="363"/>
      <c r="D37" s="363">
        <v>0</v>
      </c>
      <c r="E37" s="363"/>
      <c r="F37" s="363">
        <v>0.58099999999999996</v>
      </c>
      <c r="G37" s="363"/>
      <c r="H37" s="363">
        <v>0.46200000000000002</v>
      </c>
      <c r="I37" s="363"/>
      <c r="J37" s="363">
        <v>0.56600000000000006</v>
      </c>
      <c r="K37" s="363"/>
      <c r="L37" s="363">
        <v>0.50161200312514953</v>
      </c>
      <c r="M37" s="363"/>
      <c r="N37" s="363">
        <v>0.68394952094110595</v>
      </c>
      <c r="O37" s="363"/>
      <c r="P37" s="363">
        <v>0.63200000000000001</v>
      </c>
      <c r="Q37" s="363"/>
      <c r="R37" s="363">
        <v>0.65100000000000002</v>
      </c>
      <c r="S37" s="363"/>
      <c r="T37" s="365">
        <v>0.47399999999999998</v>
      </c>
      <c r="U37" s="375"/>
      <c r="V37" s="376">
        <v>0.54200000000000004</v>
      </c>
      <c r="W37" s="377"/>
      <c r="X37" s="378">
        <v>0.6275678384591773</v>
      </c>
      <c r="Y37" s="378">
        <v>0.51973010360602123</v>
      </c>
      <c r="Z37" s="378">
        <v>0.72404831431673433</v>
      </c>
      <c r="AA37" s="366">
        <v>70.599999999999994</v>
      </c>
      <c r="AB37" s="366">
        <v>58.2</v>
      </c>
      <c r="AC37" s="366">
        <v>80.5</v>
      </c>
      <c r="AD37" s="401">
        <v>64</v>
      </c>
      <c r="AE37" s="366">
        <v>64.900000000000006</v>
      </c>
      <c r="AF37" s="366">
        <v>50.9</v>
      </c>
      <c r="AG37" s="366">
        <v>76.8</v>
      </c>
      <c r="AH37" s="401">
        <v>79</v>
      </c>
    </row>
    <row r="38" spans="1:34" s="206" customFormat="1">
      <c r="A38" s="362" t="s">
        <v>73</v>
      </c>
      <c r="B38" s="363">
        <v>0.55113636363636365</v>
      </c>
      <c r="C38" s="363"/>
      <c r="D38" s="363">
        <v>0.46753246753246752</v>
      </c>
      <c r="E38" s="363"/>
      <c r="F38" s="363">
        <v>0.52631578947368418</v>
      </c>
      <c r="G38" s="363"/>
      <c r="H38" s="363">
        <v>0.45454545454545453</v>
      </c>
      <c r="I38" s="363"/>
      <c r="J38" s="363">
        <v>0.56603773584905659</v>
      </c>
      <c r="K38" s="363"/>
      <c r="L38" s="363">
        <v>0.57238133733687491</v>
      </c>
      <c r="M38" s="363"/>
      <c r="N38" s="363">
        <v>0.61839855181345305</v>
      </c>
      <c r="O38" s="363"/>
      <c r="P38" s="363">
        <v>0.54400000000000004</v>
      </c>
      <c r="Q38" s="363"/>
      <c r="R38" s="363">
        <v>0.66900000000000004</v>
      </c>
      <c r="S38" s="363"/>
      <c r="T38" s="365">
        <v>0.72299999999999998</v>
      </c>
      <c r="U38" s="375"/>
      <c r="V38" s="376">
        <v>0.66900000000000004</v>
      </c>
      <c r="W38" s="377"/>
      <c r="X38" s="378">
        <v>0.63669551977689232</v>
      </c>
      <c r="Y38" s="378">
        <v>0.51922098032436426</v>
      </c>
      <c r="Z38" s="378">
        <v>0.73984800899687386</v>
      </c>
      <c r="AA38" s="366">
        <v>57.3</v>
      </c>
      <c r="AB38" s="366">
        <v>41.1</v>
      </c>
      <c r="AC38" s="366">
        <v>72.099999999999994</v>
      </c>
      <c r="AD38" s="401">
        <v>55</v>
      </c>
      <c r="AE38" s="366">
        <v>61.1</v>
      </c>
      <c r="AF38" s="366">
        <v>46.4</v>
      </c>
      <c r="AG38" s="366">
        <v>74</v>
      </c>
      <c r="AH38" s="401">
        <v>59</v>
      </c>
    </row>
    <row r="39" spans="1:34" s="206" customFormat="1">
      <c r="A39" s="362" t="s">
        <v>74</v>
      </c>
      <c r="B39" s="363">
        <v>0.40500000000000003</v>
      </c>
      <c r="C39" s="363"/>
      <c r="D39" s="363">
        <v>0.44299999999999995</v>
      </c>
      <c r="E39" s="363"/>
      <c r="F39" s="363">
        <v>0.49099999999999999</v>
      </c>
      <c r="G39" s="363"/>
      <c r="H39" s="363">
        <v>0.377</v>
      </c>
      <c r="I39" s="363"/>
      <c r="J39" s="363">
        <v>0.5</v>
      </c>
      <c r="K39" s="363"/>
      <c r="L39" s="363">
        <v>0.49696486835116471</v>
      </c>
      <c r="M39" s="363"/>
      <c r="N39" s="363">
        <v>0.48668753265961856</v>
      </c>
      <c r="O39" s="363"/>
      <c r="P39" s="363">
        <v>0.55900000000000005</v>
      </c>
      <c r="Q39" s="363"/>
      <c r="R39" s="363">
        <v>0.56299999999999994</v>
      </c>
      <c r="S39" s="363"/>
      <c r="T39" s="365">
        <v>0.52</v>
      </c>
      <c r="U39" s="375"/>
      <c r="V39" s="376">
        <v>0.53600000000000003</v>
      </c>
      <c r="W39" s="377"/>
      <c r="X39" s="378">
        <v>0.54095304300446667</v>
      </c>
      <c r="Y39" s="378">
        <v>0.41867512474832735</v>
      </c>
      <c r="Z39" s="378">
        <v>0.6584904662478932</v>
      </c>
      <c r="AA39" s="366">
        <v>46.3</v>
      </c>
      <c r="AB39" s="366">
        <v>32</v>
      </c>
      <c r="AC39" s="366">
        <v>61.2</v>
      </c>
      <c r="AD39" s="401">
        <v>96</v>
      </c>
      <c r="AE39" s="366">
        <v>60.7</v>
      </c>
      <c r="AF39" s="366">
        <v>48.7</v>
      </c>
      <c r="AG39" s="366">
        <v>71.599999999999994</v>
      </c>
      <c r="AH39" s="401">
        <v>106</v>
      </c>
    </row>
    <row r="40" spans="1:34" s="206" customFormat="1">
      <c r="A40" s="362" t="s">
        <v>75</v>
      </c>
      <c r="B40" s="363">
        <v>0.63200000000000001</v>
      </c>
      <c r="C40" s="363"/>
      <c r="D40" s="363">
        <v>0.55500000000000005</v>
      </c>
      <c r="E40" s="363"/>
      <c r="F40" s="363">
        <v>0.66600000000000004</v>
      </c>
      <c r="G40" s="363"/>
      <c r="H40" s="363">
        <v>0.63500000000000001</v>
      </c>
      <c r="I40" s="363"/>
      <c r="J40" s="363">
        <v>0.81</v>
      </c>
      <c r="K40" s="363"/>
      <c r="L40" s="363">
        <v>0.58336913484202824</v>
      </c>
      <c r="M40" s="363"/>
      <c r="N40" s="363">
        <v>0.86536976001647958</v>
      </c>
      <c r="O40" s="363"/>
      <c r="P40" s="363">
        <v>0.79</v>
      </c>
      <c r="Q40" s="363"/>
      <c r="R40" s="363">
        <v>0.70499999999999996</v>
      </c>
      <c r="S40" s="363"/>
      <c r="T40" s="365">
        <v>0.74</v>
      </c>
      <c r="U40" s="375"/>
      <c r="V40" s="376">
        <v>0.72</v>
      </c>
      <c r="W40" s="377"/>
      <c r="X40" s="378">
        <v>0.81294194815865251</v>
      </c>
      <c r="Y40" s="378">
        <v>0.69211002403656474</v>
      </c>
      <c r="Z40" s="378">
        <v>0.89364052373389424</v>
      </c>
      <c r="AA40" s="366">
        <v>64.599999999999994</v>
      </c>
      <c r="AB40" s="366">
        <v>50.8</v>
      </c>
      <c r="AC40" s="366">
        <v>76.400000000000006</v>
      </c>
      <c r="AD40" s="401">
        <v>55</v>
      </c>
      <c r="AE40" s="366">
        <v>69.3</v>
      </c>
      <c r="AF40" s="366">
        <v>56.1</v>
      </c>
      <c r="AG40" s="366">
        <v>80</v>
      </c>
      <c r="AH40" s="401">
        <v>71</v>
      </c>
    </row>
    <row r="41" spans="1:34" s="206" customFormat="1">
      <c r="A41" s="362" t="s">
        <v>76</v>
      </c>
      <c r="B41" s="363">
        <v>0.47996794871794873</v>
      </c>
      <c r="C41" s="363"/>
      <c r="D41" s="363">
        <v>0.43037974683544306</v>
      </c>
      <c r="E41" s="363"/>
      <c r="F41" s="363">
        <v>0.50123051681706321</v>
      </c>
      <c r="G41" s="363"/>
      <c r="H41" s="363">
        <v>0.45391061452513964</v>
      </c>
      <c r="I41" s="363"/>
      <c r="J41" s="363">
        <v>0.41666666666666669</v>
      </c>
      <c r="K41" s="363"/>
      <c r="L41" s="363">
        <v>0.50449396064491214</v>
      </c>
      <c r="M41" s="363"/>
      <c r="N41" s="363">
        <v>0.54360155942898081</v>
      </c>
      <c r="O41" s="363"/>
      <c r="P41" s="363">
        <v>0.505</v>
      </c>
      <c r="Q41" s="363"/>
      <c r="R41" s="363">
        <v>0.52200000000000002</v>
      </c>
      <c r="S41" s="363"/>
      <c r="T41" s="365">
        <v>0.47299999999999998</v>
      </c>
      <c r="U41" s="375"/>
      <c r="V41" s="376">
        <v>0.52900000000000003</v>
      </c>
      <c r="W41" s="377"/>
      <c r="X41" s="378">
        <v>0.51240686253032575</v>
      </c>
      <c r="Y41" s="378">
        <v>0.4539702719854668</v>
      </c>
      <c r="Z41" s="378">
        <v>0.57050626208849375</v>
      </c>
      <c r="AA41" s="366">
        <v>48.5</v>
      </c>
      <c r="AB41" s="366">
        <v>41</v>
      </c>
      <c r="AC41" s="366">
        <v>56.1</v>
      </c>
      <c r="AD41" s="401">
        <v>295</v>
      </c>
      <c r="AE41" s="366">
        <v>43.3</v>
      </c>
      <c r="AF41" s="366">
        <v>36.200000000000003</v>
      </c>
      <c r="AG41" s="366">
        <v>50.6</v>
      </c>
      <c r="AH41" s="401">
        <v>334</v>
      </c>
    </row>
    <row r="42" spans="1:34" s="206" customFormat="1">
      <c r="A42" s="362" t="s">
        <v>77</v>
      </c>
      <c r="B42" s="363">
        <v>0.65700000000000003</v>
      </c>
      <c r="C42" s="363"/>
      <c r="D42" s="363">
        <v>0.66900000000000004</v>
      </c>
      <c r="E42" s="363"/>
      <c r="F42" s="363">
        <v>0.63900000000000001</v>
      </c>
      <c r="G42" s="363"/>
      <c r="H42" s="363">
        <v>0.89200000000000002</v>
      </c>
      <c r="I42" s="363"/>
      <c r="J42" s="363">
        <v>0.66900000000000004</v>
      </c>
      <c r="K42" s="363"/>
      <c r="L42" s="363">
        <v>0.72010349626021919</v>
      </c>
      <c r="M42" s="363"/>
      <c r="N42" s="363">
        <v>0.74594413212208455</v>
      </c>
      <c r="O42" s="363"/>
      <c r="P42" s="363">
        <v>0.65100000000000002</v>
      </c>
      <c r="Q42" s="363"/>
      <c r="R42" s="363">
        <v>0.73799999999999999</v>
      </c>
      <c r="S42" s="363"/>
      <c r="T42" s="365">
        <v>0.71699999999999997</v>
      </c>
      <c r="U42" s="375"/>
      <c r="V42" s="376">
        <v>0.68200000000000005</v>
      </c>
      <c r="W42" s="377"/>
      <c r="X42" s="378">
        <v>0.70380059835796294</v>
      </c>
      <c r="Y42" s="378">
        <v>0.53571066831680514</v>
      </c>
      <c r="Z42" s="378">
        <v>0.83031171959183458</v>
      </c>
      <c r="AA42" s="366">
        <v>66.599999999999994</v>
      </c>
      <c r="AB42" s="366">
        <v>52</v>
      </c>
      <c r="AC42" s="366">
        <v>78.599999999999994</v>
      </c>
      <c r="AD42" s="401">
        <v>117</v>
      </c>
      <c r="AE42" s="366">
        <v>70.099999999999994</v>
      </c>
      <c r="AF42" s="366">
        <v>54.3</v>
      </c>
      <c r="AG42" s="366">
        <v>82.3</v>
      </c>
      <c r="AH42" s="401">
        <v>110</v>
      </c>
    </row>
    <row r="43" spans="1:34" s="206" customFormat="1" ht="17.25">
      <c r="A43" s="362" t="s">
        <v>190</v>
      </c>
      <c r="B43" s="363">
        <v>0.70299999999999996</v>
      </c>
      <c r="C43" s="363"/>
      <c r="D43" s="363">
        <v>0.60784313725490191</v>
      </c>
      <c r="E43" s="363"/>
      <c r="F43" s="363">
        <v>0.71212121212121215</v>
      </c>
      <c r="G43" s="363"/>
      <c r="H43" s="363">
        <v>0.6785714285714286</v>
      </c>
      <c r="I43" s="363"/>
      <c r="J43" s="363">
        <v>0.60526315789473684</v>
      </c>
      <c r="K43" s="363"/>
      <c r="L43" s="363">
        <v>0.50280788053286773</v>
      </c>
      <c r="M43" s="363"/>
      <c r="N43" s="363">
        <v>0.670900859015232</v>
      </c>
      <c r="O43" s="363"/>
      <c r="P43" s="373" t="s">
        <v>70</v>
      </c>
      <c r="Q43" s="363"/>
      <c r="R43" s="363">
        <v>0.77</v>
      </c>
      <c r="S43" s="363"/>
      <c r="T43" s="365">
        <v>0.81100000000000005</v>
      </c>
      <c r="U43" s="375"/>
      <c r="V43" s="376">
        <v>0.73099999999999998</v>
      </c>
      <c r="W43" s="377"/>
      <c r="X43" s="379" t="s">
        <v>70</v>
      </c>
      <c r="Y43" s="379" t="s">
        <v>70</v>
      </c>
      <c r="Z43" s="379" t="s">
        <v>70</v>
      </c>
      <c r="AA43" s="366">
        <v>60.7</v>
      </c>
      <c r="AB43" s="366">
        <v>34.799999999999997</v>
      </c>
      <c r="AC43" s="366">
        <v>81.7</v>
      </c>
      <c r="AD43" s="401">
        <v>32</v>
      </c>
      <c r="AE43" s="366">
        <v>58</v>
      </c>
      <c r="AF43" s="366">
        <v>33.700000000000003</v>
      </c>
      <c r="AG43" s="366">
        <v>78.900000000000006</v>
      </c>
      <c r="AH43" s="401">
        <v>30</v>
      </c>
    </row>
    <row r="44" spans="1:34" s="206" customFormat="1">
      <c r="A44" s="362"/>
      <c r="B44" s="375"/>
      <c r="C44" s="375"/>
      <c r="D44" s="375"/>
      <c r="E44" s="375"/>
      <c r="F44" s="375"/>
      <c r="G44" s="375"/>
      <c r="H44" s="375"/>
      <c r="I44" s="375"/>
      <c r="J44" s="375"/>
      <c r="K44" s="375"/>
      <c r="L44" s="375"/>
      <c r="M44" s="375"/>
      <c r="N44" s="375"/>
      <c r="O44" s="375"/>
      <c r="P44" s="375"/>
      <c r="Q44" s="375"/>
      <c r="R44" s="375"/>
      <c r="S44" s="375"/>
      <c r="T44" s="375"/>
      <c r="U44" s="375"/>
      <c r="V44" s="375"/>
      <c r="W44" s="375"/>
      <c r="X44" s="362"/>
      <c r="Y44" s="375"/>
      <c r="Z44" s="364"/>
      <c r="AA44" s="362"/>
      <c r="AB44" s="375"/>
      <c r="AC44" s="364"/>
      <c r="AD44" s="402"/>
      <c r="AE44" s="362"/>
      <c r="AF44" s="375"/>
      <c r="AG44" s="364"/>
      <c r="AH44" s="402"/>
    </row>
    <row r="45" spans="1:34" s="206" customFormat="1" ht="47.25">
      <c r="A45" s="369" t="s">
        <v>191</v>
      </c>
      <c r="B45" s="370" t="s">
        <v>5</v>
      </c>
      <c r="C45" s="370"/>
      <c r="D45" s="370" t="s">
        <v>6</v>
      </c>
      <c r="E45" s="370"/>
      <c r="F45" s="370" t="s">
        <v>7</v>
      </c>
      <c r="G45" s="370"/>
      <c r="H45" s="370" t="s">
        <v>8</v>
      </c>
      <c r="I45" s="370"/>
      <c r="J45" s="370" t="s">
        <v>9</v>
      </c>
      <c r="K45" s="370"/>
      <c r="L45" s="370" t="s">
        <v>10</v>
      </c>
      <c r="M45" s="370"/>
      <c r="N45" s="370" t="s">
        <v>11</v>
      </c>
      <c r="O45" s="370"/>
      <c r="P45" s="370" t="s">
        <v>12</v>
      </c>
      <c r="Q45" s="370"/>
      <c r="R45" s="370" t="s">
        <v>13</v>
      </c>
      <c r="S45" s="370"/>
      <c r="T45" s="370" t="s">
        <v>14</v>
      </c>
      <c r="U45" s="370"/>
      <c r="V45" s="352" t="s">
        <v>85</v>
      </c>
      <c r="W45" s="370"/>
      <c r="X45" s="349" t="s">
        <v>104</v>
      </c>
      <c r="Y45" s="349" t="s">
        <v>468</v>
      </c>
      <c r="Z45" s="349" t="s">
        <v>469</v>
      </c>
      <c r="AA45" s="349" t="s">
        <v>104</v>
      </c>
      <c r="AB45" s="349" t="s">
        <v>468</v>
      </c>
      <c r="AC45" s="349" t="s">
        <v>469</v>
      </c>
      <c r="AD45" s="400"/>
      <c r="AE45" s="349" t="s">
        <v>104</v>
      </c>
      <c r="AF45" s="349" t="s">
        <v>468</v>
      </c>
      <c r="AG45" s="349" t="s">
        <v>469</v>
      </c>
      <c r="AH45" s="400"/>
    </row>
    <row r="46" spans="1:34" s="206" customFormat="1">
      <c r="A46" s="355" t="s">
        <v>79</v>
      </c>
      <c r="B46" s="357">
        <v>63.9</v>
      </c>
      <c r="C46" s="357" t="s">
        <v>112</v>
      </c>
      <c r="D46" s="357">
        <v>64.400000000000006</v>
      </c>
      <c r="E46" s="357" t="s">
        <v>192</v>
      </c>
      <c r="F46" s="357">
        <v>65.400000000000006</v>
      </c>
      <c r="G46" s="357" t="s">
        <v>193</v>
      </c>
      <c r="H46" s="357">
        <v>61.9</v>
      </c>
      <c r="I46" s="357" t="s">
        <v>181</v>
      </c>
      <c r="J46" s="357">
        <v>62.2</v>
      </c>
      <c r="K46" s="357" t="s">
        <v>122</v>
      </c>
      <c r="L46" s="357">
        <v>65.599999999999994</v>
      </c>
      <c r="M46" s="357" t="s">
        <v>194</v>
      </c>
      <c r="N46" s="357">
        <v>67</v>
      </c>
      <c r="O46" s="357" t="s">
        <v>180</v>
      </c>
      <c r="P46" s="357">
        <v>69.400000000000006</v>
      </c>
      <c r="Q46" s="357" t="s">
        <v>180</v>
      </c>
      <c r="R46" s="371">
        <v>0.67</v>
      </c>
      <c r="S46" s="357" t="s">
        <v>194</v>
      </c>
      <c r="T46" s="371">
        <v>0.67700000000000005</v>
      </c>
      <c r="U46" s="357" t="s">
        <v>183</v>
      </c>
      <c r="V46" s="372">
        <v>0.68</v>
      </c>
      <c r="W46" s="357" t="s">
        <v>195</v>
      </c>
      <c r="X46" s="368">
        <v>70.023235187339438</v>
      </c>
      <c r="Y46" s="366">
        <v>67.849458048776484</v>
      </c>
      <c r="Z46" s="366">
        <v>72.110451806705171</v>
      </c>
      <c r="AA46" s="368">
        <v>68.539685566618886</v>
      </c>
      <c r="AB46" s="368">
        <v>66.243656876256665</v>
      </c>
      <c r="AC46" s="368">
        <v>70.835714256981106</v>
      </c>
      <c r="AD46" s="398">
        <v>2614</v>
      </c>
      <c r="AE46" s="368">
        <v>69.599999999999994</v>
      </c>
      <c r="AF46" s="368">
        <v>67.5</v>
      </c>
      <c r="AG46" s="368">
        <v>71.599999999999994</v>
      </c>
      <c r="AH46" s="398">
        <v>2831</v>
      </c>
    </row>
    <row r="47" spans="1:34" s="206" customFormat="1">
      <c r="A47" s="362" t="s">
        <v>69</v>
      </c>
      <c r="B47" s="381">
        <v>0.59699999999999998</v>
      </c>
      <c r="C47" s="381"/>
      <c r="D47" s="363">
        <v>0.60299999999999998</v>
      </c>
      <c r="E47" s="363"/>
      <c r="F47" s="363">
        <v>0.68799999999999994</v>
      </c>
      <c r="G47" s="363"/>
      <c r="H47" s="363">
        <v>0.56999999999999995</v>
      </c>
      <c r="I47" s="363"/>
      <c r="J47" s="363">
        <v>0.72727269999999999</v>
      </c>
      <c r="K47" s="363"/>
      <c r="L47" s="363">
        <v>0.62552016328994742</v>
      </c>
      <c r="M47" s="363"/>
      <c r="N47" s="363">
        <v>0.66</v>
      </c>
      <c r="O47" s="363"/>
      <c r="P47" s="363">
        <v>0.67300000000000004</v>
      </c>
      <c r="Q47" s="363"/>
      <c r="R47" s="363">
        <v>0.66100000000000003</v>
      </c>
      <c r="S47" s="363"/>
      <c r="T47" s="363">
        <v>0.67800000000000005</v>
      </c>
      <c r="U47" s="362"/>
      <c r="V47" s="373">
        <v>0.60799999999999998</v>
      </c>
      <c r="W47" s="362"/>
      <c r="X47" s="378">
        <v>0.68661141379277435</v>
      </c>
      <c r="Y47" s="376">
        <v>0.62448788029843205</v>
      </c>
      <c r="Z47" s="376">
        <v>0.74269207670148008</v>
      </c>
      <c r="AA47" s="366">
        <v>68.3</v>
      </c>
      <c r="AB47" s="366">
        <v>61.3</v>
      </c>
      <c r="AC47" s="366">
        <v>74.599999999999994</v>
      </c>
      <c r="AD47" s="401">
        <v>316</v>
      </c>
      <c r="AE47" s="394">
        <v>66</v>
      </c>
      <c r="AF47" s="394">
        <v>59.6</v>
      </c>
      <c r="AG47" s="394">
        <v>71.900000000000006</v>
      </c>
      <c r="AH47" s="405">
        <v>345</v>
      </c>
    </row>
    <row r="48" spans="1:34" s="206" customFormat="1">
      <c r="A48" s="362" t="s">
        <v>91</v>
      </c>
      <c r="B48" s="381">
        <v>0.55801687763713081</v>
      </c>
      <c r="C48" s="381"/>
      <c r="D48" s="363">
        <v>0.56972586412395709</v>
      </c>
      <c r="E48" s="363"/>
      <c r="F48" s="363">
        <v>0.60687022900763354</v>
      </c>
      <c r="G48" s="363"/>
      <c r="H48" s="363">
        <v>0.55955056179775275</v>
      </c>
      <c r="I48" s="363"/>
      <c r="J48" s="363">
        <v>0.58823529411764708</v>
      </c>
      <c r="K48" s="363"/>
      <c r="L48" s="363">
        <v>0.57809977938829971</v>
      </c>
      <c r="M48" s="363"/>
      <c r="N48" s="363">
        <v>0.57199999999999995</v>
      </c>
      <c r="O48" s="363"/>
      <c r="P48" s="363">
        <v>0.66400000000000003</v>
      </c>
      <c r="Q48" s="363"/>
      <c r="R48" s="363">
        <v>0.621</v>
      </c>
      <c r="S48" s="363"/>
      <c r="T48" s="363">
        <v>0.63100000000000001</v>
      </c>
      <c r="U48" s="362"/>
      <c r="V48" s="373">
        <v>0.63300000000000001</v>
      </c>
      <c r="W48" s="362"/>
      <c r="X48" s="378">
        <v>0.6402241801231916</v>
      </c>
      <c r="Y48" s="376">
        <v>0.57639460951636656</v>
      </c>
      <c r="Z48" s="376">
        <v>0.69945088452350934</v>
      </c>
      <c r="AA48" s="366">
        <v>64.400000000000006</v>
      </c>
      <c r="AB48" s="366">
        <v>58.7</v>
      </c>
      <c r="AC48" s="366">
        <v>69.8</v>
      </c>
      <c r="AD48" s="401">
        <v>371</v>
      </c>
      <c r="AE48" s="394">
        <v>64.7</v>
      </c>
      <c r="AF48" s="394">
        <v>58.5</v>
      </c>
      <c r="AG48" s="394">
        <v>70.400000000000006</v>
      </c>
      <c r="AH48" s="405">
        <v>406</v>
      </c>
    </row>
    <row r="49" spans="1:34" s="206" customFormat="1">
      <c r="A49" s="362" t="s">
        <v>72</v>
      </c>
      <c r="B49" s="381">
        <v>0.54600000000000004</v>
      </c>
      <c r="C49" s="381"/>
      <c r="D49" s="363"/>
      <c r="E49" s="363"/>
      <c r="F49" s="363">
        <v>0.61899999999999999</v>
      </c>
      <c r="G49" s="363"/>
      <c r="H49" s="363">
        <v>0.56299999999999994</v>
      </c>
      <c r="I49" s="363"/>
      <c r="J49" s="363">
        <v>0.67900000000000005</v>
      </c>
      <c r="K49" s="363"/>
      <c r="L49" s="363">
        <v>0.66058622877994611</v>
      </c>
      <c r="M49" s="363"/>
      <c r="N49" s="363">
        <v>0.60499999999999998</v>
      </c>
      <c r="O49" s="363"/>
      <c r="P49" s="363">
        <v>0.7</v>
      </c>
      <c r="Q49" s="363"/>
      <c r="R49" s="363">
        <v>0.64</v>
      </c>
      <c r="S49" s="363"/>
      <c r="T49" s="363">
        <v>0.621</v>
      </c>
      <c r="U49" s="362"/>
      <c r="V49" s="373">
        <v>0.6</v>
      </c>
      <c r="W49" s="362"/>
      <c r="X49" s="378">
        <v>0.6376854197896944</v>
      </c>
      <c r="Y49" s="376">
        <v>0.57842905299896918</v>
      </c>
      <c r="Z49" s="376">
        <v>0.69303285414417048</v>
      </c>
      <c r="AA49" s="366">
        <v>67.7</v>
      </c>
      <c r="AB49" s="366">
        <v>60.6</v>
      </c>
      <c r="AC49" s="366">
        <v>74</v>
      </c>
      <c r="AD49" s="401">
        <v>292</v>
      </c>
      <c r="AE49" s="394">
        <v>67.099999999999994</v>
      </c>
      <c r="AF49" s="394">
        <v>60.5</v>
      </c>
      <c r="AG49" s="394">
        <v>73</v>
      </c>
      <c r="AH49" s="405">
        <v>314</v>
      </c>
    </row>
    <row r="50" spans="1:34" s="206" customFormat="1">
      <c r="A50" s="362" t="s">
        <v>73</v>
      </c>
      <c r="B50" s="381">
        <v>0.64311594202898548</v>
      </c>
      <c r="C50" s="381"/>
      <c r="D50" s="363">
        <v>0.6482617586912065</v>
      </c>
      <c r="E50" s="363"/>
      <c r="F50" s="363">
        <v>0.65789473684210531</v>
      </c>
      <c r="G50" s="363"/>
      <c r="H50" s="363">
        <v>0.57807308970099669</v>
      </c>
      <c r="I50" s="363"/>
      <c r="J50" s="363">
        <v>0.64963503649635035</v>
      </c>
      <c r="K50" s="363"/>
      <c r="L50" s="363">
        <v>0.66901062136228617</v>
      </c>
      <c r="M50" s="363"/>
      <c r="N50" s="363">
        <v>0.65</v>
      </c>
      <c r="O50" s="363"/>
      <c r="P50" s="363">
        <v>0.76100000000000001</v>
      </c>
      <c r="Q50" s="363"/>
      <c r="R50" s="363">
        <v>0.70599999999999996</v>
      </c>
      <c r="S50" s="363"/>
      <c r="T50" s="363">
        <v>0.73199999999999998</v>
      </c>
      <c r="U50" s="362"/>
      <c r="V50" s="373">
        <v>0.70699999999999996</v>
      </c>
      <c r="W50" s="362"/>
      <c r="X50" s="378">
        <v>0.68270539690515397</v>
      </c>
      <c r="Y50" s="376">
        <v>0.61455724133441836</v>
      </c>
      <c r="Z50" s="376">
        <v>0.74382711755251463</v>
      </c>
      <c r="AA50" s="366">
        <v>69.3</v>
      </c>
      <c r="AB50" s="366">
        <v>62.6</v>
      </c>
      <c r="AC50" s="366">
        <v>75.2</v>
      </c>
      <c r="AD50" s="401">
        <v>248</v>
      </c>
      <c r="AE50" s="394">
        <v>64.5</v>
      </c>
      <c r="AF50" s="394">
        <v>57.4</v>
      </c>
      <c r="AG50" s="394">
        <v>71.099999999999994</v>
      </c>
      <c r="AH50" s="405">
        <v>256</v>
      </c>
    </row>
    <row r="51" spans="1:34" s="206" customFormat="1">
      <c r="A51" s="362" t="s">
        <v>74</v>
      </c>
      <c r="B51" s="381">
        <v>0.54400000000000004</v>
      </c>
      <c r="C51" s="381"/>
      <c r="D51" s="363">
        <v>0.56399999999999995</v>
      </c>
      <c r="E51" s="363"/>
      <c r="F51" s="363">
        <v>0.55100000000000005</v>
      </c>
      <c r="G51" s="363"/>
      <c r="H51" s="363">
        <v>0.495</v>
      </c>
      <c r="I51" s="363"/>
      <c r="J51" s="363">
        <v>0.42100000000000004</v>
      </c>
      <c r="K51" s="363"/>
      <c r="L51" s="363">
        <v>0.58453978409433927</v>
      </c>
      <c r="M51" s="363"/>
      <c r="N51" s="363">
        <v>0.625</v>
      </c>
      <c r="O51" s="363"/>
      <c r="P51" s="363">
        <v>0.67300000000000004</v>
      </c>
      <c r="Q51" s="363"/>
      <c r="R51" s="363">
        <v>0.65</v>
      </c>
      <c r="S51" s="363"/>
      <c r="T51" s="363">
        <v>0.69099999999999995</v>
      </c>
      <c r="U51" s="362"/>
      <c r="V51" s="373">
        <v>0.69699999999999995</v>
      </c>
      <c r="W51" s="362"/>
      <c r="X51" s="378">
        <v>0.66578832934272691</v>
      </c>
      <c r="Y51" s="376">
        <v>0.59749909659952039</v>
      </c>
      <c r="Z51" s="376">
        <v>0.72777026181131599</v>
      </c>
      <c r="AA51" s="366">
        <v>62.6</v>
      </c>
      <c r="AB51" s="366">
        <v>53.7</v>
      </c>
      <c r="AC51" s="366">
        <v>70.7</v>
      </c>
      <c r="AD51" s="401">
        <v>245</v>
      </c>
      <c r="AE51" s="394">
        <v>65.099999999999994</v>
      </c>
      <c r="AF51" s="394">
        <v>57.4</v>
      </c>
      <c r="AG51" s="394">
        <v>72</v>
      </c>
      <c r="AH51" s="405">
        <v>250</v>
      </c>
    </row>
    <row r="52" spans="1:34" s="206" customFormat="1">
      <c r="A52" s="362" t="s">
        <v>75</v>
      </c>
      <c r="B52" s="381">
        <v>0.61699999999999999</v>
      </c>
      <c r="C52" s="381"/>
      <c r="D52" s="363">
        <v>0.64200000000000002</v>
      </c>
      <c r="E52" s="363"/>
      <c r="F52" s="363">
        <v>0.625</v>
      </c>
      <c r="G52" s="363"/>
      <c r="H52" s="363">
        <v>0.625</v>
      </c>
      <c r="I52" s="363"/>
      <c r="J52" s="363">
        <v>0.59599999999999997</v>
      </c>
      <c r="K52" s="363"/>
      <c r="L52" s="363">
        <v>0.63836959153998096</v>
      </c>
      <c r="M52" s="363"/>
      <c r="N52" s="363">
        <v>0.67200000000000004</v>
      </c>
      <c r="O52" s="363"/>
      <c r="P52" s="363">
        <v>0.7</v>
      </c>
      <c r="Q52" s="363"/>
      <c r="R52" s="363">
        <v>0.67100000000000004</v>
      </c>
      <c r="S52" s="363"/>
      <c r="T52" s="363">
        <v>0.68799999999999994</v>
      </c>
      <c r="U52" s="362"/>
      <c r="V52" s="373">
        <v>0.70699999999999996</v>
      </c>
      <c r="W52" s="362"/>
      <c r="X52" s="378">
        <v>0.75619696417189919</v>
      </c>
      <c r="Y52" s="376">
        <v>0.69807400253664165</v>
      </c>
      <c r="Z52" s="376">
        <v>0.80623657230591417</v>
      </c>
      <c r="AA52" s="366">
        <v>72.400000000000006</v>
      </c>
      <c r="AB52" s="366">
        <v>64.400000000000006</v>
      </c>
      <c r="AC52" s="366">
        <v>79.2</v>
      </c>
      <c r="AD52" s="401">
        <v>271</v>
      </c>
      <c r="AE52" s="394">
        <v>75.3</v>
      </c>
      <c r="AF52" s="394">
        <v>69.5</v>
      </c>
      <c r="AG52" s="394">
        <v>80.400000000000006</v>
      </c>
      <c r="AH52" s="405">
        <v>322</v>
      </c>
    </row>
    <row r="53" spans="1:34" s="206" customFormat="1">
      <c r="A53" s="362" t="s">
        <v>76</v>
      </c>
      <c r="B53" s="381">
        <v>0.52359882005899705</v>
      </c>
      <c r="C53" s="381"/>
      <c r="D53" s="363">
        <v>0.48861646234676009</v>
      </c>
      <c r="E53" s="363"/>
      <c r="F53" s="363">
        <v>0.49045801526717558</v>
      </c>
      <c r="G53" s="363"/>
      <c r="H53" s="363">
        <v>0.47432024169184289</v>
      </c>
      <c r="I53" s="363"/>
      <c r="J53" s="363">
        <v>0.49180327868852458</v>
      </c>
      <c r="K53" s="363"/>
      <c r="L53" s="363">
        <v>0.52347169612216315</v>
      </c>
      <c r="M53" s="363"/>
      <c r="N53" s="363">
        <v>0.55200000000000005</v>
      </c>
      <c r="O53" s="363"/>
      <c r="P53" s="363">
        <v>0.57899999999999996</v>
      </c>
      <c r="Q53" s="363"/>
      <c r="R53" s="363">
        <v>0.58499999999999996</v>
      </c>
      <c r="S53" s="363"/>
      <c r="T53" s="363">
        <v>0.56699999999999995</v>
      </c>
      <c r="U53" s="362"/>
      <c r="V53" s="373">
        <v>0.61099999999999999</v>
      </c>
      <c r="W53" s="362"/>
      <c r="X53" s="378">
        <v>0.57962926947739812</v>
      </c>
      <c r="Y53" s="376">
        <v>0.4966525041304245</v>
      </c>
      <c r="Z53" s="376">
        <v>0.65833733431948327</v>
      </c>
      <c r="AA53" s="366">
        <v>56.2</v>
      </c>
      <c r="AB53" s="366">
        <v>49.1</v>
      </c>
      <c r="AC53" s="366">
        <v>63.1</v>
      </c>
      <c r="AD53" s="401">
        <v>187</v>
      </c>
      <c r="AE53" s="394">
        <v>64.099999999999994</v>
      </c>
      <c r="AF53" s="394">
        <v>56.5</v>
      </c>
      <c r="AG53" s="394">
        <v>71</v>
      </c>
      <c r="AH53" s="405">
        <v>181</v>
      </c>
    </row>
    <row r="54" spans="1:34" s="206" customFormat="1">
      <c r="A54" s="362" t="s">
        <v>77</v>
      </c>
      <c r="B54" s="381">
        <v>0.67600000000000005</v>
      </c>
      <c r="C54" s="381"/>
      <c r="D54" s="363">
        <v>0.67200000000000004</v>
      </c>
      <c r="E54" s="363"/>
      <c r="F54" s="363">
        <v>0.68300000000000005</v>
      </c>
      <c r="G54" s="363"/>
      <c r="H54" s="363">
        <v>0.64500000000000002</v>
      </c>
      <c r="I54" s="363"/>
      <c r="J54" s="363">
        <v>0.69199999999999995</v>
      </c>
      <c r="K54" s="363"/>
      <c r="L54" s="363">
        <v>0.70136243380783947</v>
      </c>
      <c r="M54" s="363"/>
      <c r="N54" s="363">
        <v>0.66900000000000004</v>
      </c>
      <c r="O54" s="363"/>
      <c r="P54" s="363">
        <v>0.72799999999999998</v>
      </c>
      <c r="Q54" s="363"/>
      <c r="R54" s="363">
        <v>0.745</v>
      </c>
      <c r="S54" s="363"/>
      <c r="T54" s="363">
        <v>0.76600000000000001</v>
      </c>
      <c r="U54" s="362"/>
      <c r="V54" s="373">
        <v>0.77</v>
      </c>
      <c r="W54" s="362"/>
      <c r="X54" s="378">
        <v>0.79301473508796438</v>
      </c>
      <c r="Y54" s="376">
        <v>0.75234749453942773</v>
      </c>
      <c r="Z54" s="376">
        <v>0.82852601285531702</v>
      </c>
      <c r="AA54" s="366">
        <v>75.3</v>
      </c>
      <c r="AB54" s="366">
        <v>69.400000000000006</v>
      </c>
      <c r="AC54" s="366">
        <v>80.400000000000006</v>
      </c>
      <c r="AD54" s="401">
        <v>418</v>
      </c>
      <c r="AE54" s="394">
        <v>77.2</v>
      </c>
      <c r="AF54" s="394">
        <v>72.7</v>
      </c>
      <c r="AG54" s="394">
        <v>81.099999999999994</v>
      </c>
      <c r="AH54" s="405">
        <v>416</v>
      </c>
    </row>
    <row r="55" spans="1:34" s="206" customFormat="1">
      <c r="A55" s="362" t="s">
        <v>78</v>
      </c>
      <c r="B55" s="381">
        <v>0.65007541478129716</v>
      </c>
      <c r="C55" s="381"/>
      <c r="D55" s="363">
        <v>0.62404580152671751</v>
      </c>
      <c r="E55" s="363"/>
      <c r="F55" s="363">
        <v>0.61016949152542377</v>
      </c>
      <c r="G55" s="363"/>
      <c r="H55" s="363">
        <v>0.59223300970873782</v>
      </c>
      <c r="I55" s="363"/>
      <c r="J55" s="363">
        <v>0.59420289855072461</v>
      </c>
      <c r="K55" s="363"/>
      <c r="L55" s="363">
        <v>0.63464220892294798</v>
      </c>
      <c r="M55" s="363"/>
      <c r="N55" s="363">
        <v>0.63700000000000001</v>
      </c>
      <c r="O55" s="363"/>
      <c r="P55" s="363">
        <v>0.753</v>
      </c>
      <c r="Q55" s="363"/>
      <c r="R55" s="363">
        <v>0.71199999999999997</v>
      </c>
      <c r="S55" s="363"/>
      <c r="T55" s="363">
        <v>0.68400000000000005</v>
      </c>
      <c r="U55" s="362"/>
      <c r="V55" s="373">
        <v>0.71799999999999997</v>
      </c>
      <c r="W55" s="362"/>
      <c r="X55" s="378">
        <v>0.8187209511745861</v>
      </c>
      <c r="Y55" s="376">
        <v>0.75713137441327449</v>
      </c>
      <c r="Z55" s="376">
        <v>0.86742670894256824</v>
      </c>
      <c r="AA55" s="366">
        <v>77.400000000000006</v>
      </c>
      <c r="AB55" s="366">
        <v>70.099999999999994</v>
      </c>
      <c r="AC55" s="366">
        <v>83.4</v>
      </c>
      <c r="AD55" s="401">
        <v>266</v>
      </c>
      <c r="AE55" s="394">
        <v>73.099999999999994</v>
      </c>
      <c r="AF55" s="394">
        <v>67.400000000000006</v>
      </c>
      <c r="AG55" s="394">
        <v>78.099999999999994</v>
      </c>
      <c r="AH55" s="405">
        <v>341</v>
      </c>
    </row>
    <row r="56" spans="1:34" s="206" customFormat="1">
      <c r="A56" s="362"/>
      <c r="B56" s="375"/>
      <c r="C56" s="375"/>
      <c r="D56" s="375"/>
      <c r="E56" s="375"/>
      <c r="F56" s="375"/>
      <c r="G56" s="375"/>
      <c r="H56" s="375"/>
      <c r="I56" s="375"/>
      <c r="J56" s="375"/>
      <c r="K56" s="375"/>
      <c r="L56" s="375"/>
      <c r="M56" s="375"/>
      <c r="N56" s="375"/>
      <c r="O56" s="375"/>
      <c r="P56" s="375"/>
      <c r="Q56" s="375"/>
      <c r="R56" s="375"/>
      <c r="S56" s="375"/>
      <c r="T56" s="375"/>
      <c r="U56" s="375"/>
      <c r="V56" s="375"/>
      <c r="W56" s="375"/>
      <c r="X56" s="362"/>
      <c r="Y56" s="375"/>
      <c r="Z56" s="364"/>
      <c r="AA56" s="362"/>
      <c r="AB56" s="375"/>
      <c r="AC56" s="364"/>
      <c r="AD56" s="402"/>
      <c r="AE56" s="362"/>
      <c r="AF56" s="375"/>
      <c r="AG56" s="364"/>
      <c r="AH56" s="402"/>
    </row>
    <row r="57" spans="1:34" s="206" customFormat="1" ht="32.25">
      <c r="A57" s="349" t="s">
        <v>196</v>
      </c>
      <c r="B57" s="370" t="s">
        <v>5</v>
      </c>
      <c r="C57" s="370"/>
      <c r="D57" s="370" t="s">
        <v>6</v>
      </c>
      <c r="E57" s="370"/>
      <c r="F57" s="370" t="s">
        <v>7</v>
      </c>
      <c r="G57" s="370"/>
      <c r="H57" s="370" t="s">
        <v>8</v>
      </c>
      <c r="I57" s="370"/>
      <c r="J57" s="370" t="s">
        <v>9</v>
      </c>
      <c r="K57" s="370"/>
      <c r="L57" s="370" t="s">
        <v>10</v>
      </c>
      <c r="M57" s="370"/>
      <c r="N57" s="370" t="s">
        <v>11</v>
      </c>
      <c r="O57" s="370"/>
      <c r="P57" s="370" t="s">
        <v>12</v>
      </c>
      <c r="Q57" s="370"/>
      <c r="R57" s="370" t="s">
        <v>13</v>
      </c>
      <c r="S57" s="370"/>
      <c r="T57" s="370" t="s">
        <v>14</v>
      </c>
      <c r="U57" s="370"/>
      <c r="V57" s="352" t="s">
        <v>85</v>
      </c>
      <c r="W57" s="370"/>
      <c r="X57" s="349" t="s">
        <v>104</v>
      </c>
      <c r="Y57" s="349" t="s">
        <v>468</v>
      </c>
      <c r="Z57" s="349" t="s">
        <v>469</v>
      </c>
      <c r="AA57" s="349" t="s">
        <v>104</v>
      </c>
      <c r="AB57" s="349" t="s">
        <v>468</v>
      </c>
      <c r="AC57" s="349" t="s">
        <v>469</v>
      </c>
      <c r="AD57" s="400"/>
      <c r="AE57" s="349" t="s">
        <v>104</v>
      </c>
      <c r="AF57" s="349" t="s">
        <v>468</v>
      </c>
      <c r="AG57" s="349" t="s">
        <v>469</v>
      </c>
      <c r="AH57" s="400"/>
    </row>
    <row r="58" spans="1:34" s="206" customFormat="1">
      <c r="A58" s="355" t="s">
        <v>79</v>
      </c>
      <c r="B58" s="357" t="s">
        <v>70</v>
      </c>
      <c r="C58" s="357" t="s">
        <v>70</v>
      </c>
      <c r="D58" s="357">
        <v>72</v>
      </c>
      <c r="E58" s="357" t="s">
        <v>179</v>
      </c>
      <c r="F58" s="357">
        <v>73.2</v>
      </c>
      <c r="G58" s="357" t="s">
        <v>197</v>
      </c>
      <c r="H58" s="357">
        <v>65.099999999999994</v>
      </c>
      <c r="I58" s="357" t="s">
        <v>122</v>
      </c>
      <c r="J58" s="357">
        <v>71</v>
      </c>
      <c r="K58" s="357" t="s">
        <v>198</v>
      </c>
      <c r="L58" s="357">
        <v>69.3</v>
      </c>
      <c r="M58" s="357" t="s">
        <v>126</v>
      </c>
      <c r="N58" s="357">
        <v>72.8</v>
      </c>
      <c r="O58" s="357" t="s">
        <v>154</v>
      </c>
      <c r="P58" s="357">
        <v>71.900000000000006</v>
      </c>
      <c r="Q58" s="357" t="s">
        <v>122</v>
      </c>
      <c r="R58" s="357">
        <v>66.900000000000006</v>
      </c>
      <c r="S58" s="357" t="s">
        <v>146</v>
      </c>
      <c r="T58" s="357">
        <v>69.2</v>
      </c>
      <c r="U58" s="357" t="s">
        <v>139</v>
      </c>
      <c r="V58" s="382">
        <v>69.5</v>
      </c>
      <c r="W58" s="357" t="s">
        <v>124</v>
      </c>
      <c r="X58" s="368">
        <v>70.366516001760758</v>
      </c>
      <c r="Y58" s="368">
        <v>65.850301701377361</v>
      </c>
      <c r="Z58" s="368">
        <v>74.516604857369657</v>
      </c>
      <c r="AA58" s="368">
        <v>68.2</v>
      </c>
      <c r="AB58" s="368">
        <v>63.8</v>
      </c>
      <c r="AC58" s="368">
        <v>72.3</v>
      </c>
      <c r="AD58" s="398">
        <v>671</v>
      </c>
      <c r="AE58" s="368">
        <v>67.2</v>
      </c>
      <c r="AF58" s="368">
        <v>62.7</v>
      </c>
      <c r="AG58" s="368">
        <v>71.400000000000006</v>
      </c>
      <c r="AH58" s="398">
        <v>645</v>
      </c>
    </row>
    <row r="59" spans="1:34" s="206" customFormat="1">
      <c r="A59" s="362" t="s">
        <v>69</v>
      </c>
      <c r="B59" s="357" t="s">
        <v>70</v>
      </c>
      <c r="C59" s="357" t="s">
        <v>70</v>
      </c>
      <c r="D59" s="357" t="s">
        <v>70</v>
      </c>
      <c r="E59" s="357" t="s">
        <v>70</v>
      </c>
      <c r="F59" s="357" t="s">
        <v>70</v>
      </c>
      <c r="G59" s="357" t="s">
        <v>70</v>
      </c>
      <c r="H59" s="365">
        <v>0.55000000000000004</v>
      </c>
      <c r="I59" s="365"/>
      <c r="J59" s="364" t="s">
        <v>70</v>
      </c>
      <c r="K59" s="364"/>
      <c r="L59" s="365">
        <v>0.76</v>
      </c>
      <c r="M59" s="365"/>
      <c r="N59" s="365">
        <v>0.7</v>
      </c>
      <c r="O59" s="365"/>
      <c r="P59" s="365">
        <v>0.56999999999999995</v>
      </c>
      <c r="Q59" s="365"/>
      <c r="R59" s="365">
        <v>0.51</v>
      </c>
      <c r="S59" s="364"/>
      <c r="T59" s="363">
        <v>0.641383526430923</v>
      </c>
      <c r="U59" s="364"/>
      <c r="V59" s="373">
        <v>0.59299999999999997</v>
      </c>
      <c r="W59" s="380"/>
      <c r="X59" s="378">
        <v>0.70726013295120826</v>
      </c>
      <c r="Y59" s="378">
        <v>0.53646912254488333</v>
      </c>
      <c r="Z59" s="378">
        <v>0.83453186532911516</v>
      </c>
      <c r="AA59" s="366">
        <v>76.099999999999994</v>
      </c>
      <c r="AB59" s="366">
        <v>60.7</v>
      </c>
      <c r="AC59" s="366">
        <v>86.8</v>
      </c>
      <c r="AD59" s="401">
        <v>53</v>
      </c>
      <c r="AE59" s="366">
        <v>63.3</v>
      </c>
      <c r="AF59" s="366">
        <v>48.8</v>
      </c>
      <c r="AG59" s="366">
        <v>75.8</v>
      </c>
      <c r="AH59" s="401">
        <v>56</v>
      </c>
    </row>
    <row r="60" spans="1:34" s="206" customFormat="1">
      <c r="A60" s="362" t="s">
        <v>91</v>
      </c>
      <c r="B60" s="357" t="s">
        <v>70</v>
      </c>
      <c r="C60" s="357" t="s">
        <v>70</v>
      </c>
      <c r="D60" s="357" t="s">
        <v>70</v>
      </c>
      <c r="E60" s="357" t="s">
        <v>70</v>
      </c>
      <c r="F60" s="357" t="s">
        <v>70</v>
      </c>
      <c r="G60" s="357" t="s">
        <v>70</v>
      </c>
      <c r="H60" s="365">
        <v>0.64</v>
      </c>
      <c r="I60" s="365"/>
      <c r="J60" s="364" t="s">
        <v>70</v>
      </c>
      <c r="K60" s="364"/>
      <c r="L60" s="365">
        <v>0.72</v>
      </c>
      <c r="M60" s="365"/>
      <c r="N60" s="365">
        <v>0.66</v>
      </c>
      <c r="O60" s="365"/>
      <c r="P60" s="365">
        <v>0.72</v>
      </c>
      <c r="Q60" s="365"/>
      <c r="R60" s="365">
        <v>0.71</v>
      </c>
      <c r="S60" s="364"/>
      <c r="T60" s="363">
        <v>0.67922214942918857</v>
      </c>
      <c r="U60" s="364"/>
      <c r="V60" s="373">
        <v>0.70499999999999996</v>
      </c>
      <c r="W60" s="380"/>
      <c r="X60" s="378">
        <v>0.60560044787341627</v>
      </c>
      <c r="Y60" s="378">
        <v>0.45878776909579871</v>
      </c>
      <c r="Z60" s="378">
        <v>0.73554403941356317</v>
      </c>
      <c r="AA60" s="366">
        <v>64</v>
      </c>
      <c r="AB60" s="366">
        <v>52.8</v>
      </c>
      <c r="AC60" s="366">
        <v>73.8</v>
      </c>
      <c r="AD60" s="401">
        <v>103</v>
      </c>
      <c r="AE60" s="366">
        <v>57.6</v>
      </c>
      <c r="AF60" s="366">
        <v>45.4</v>
      </c>
      <c r="AG60" s="366">
        <v>68.900000000000006</v>
      </c>
      <c r="AH60" s="401">
        <v>87</v>
      </c>
    </row>
    <row r="61" spans="1:34" s="206" customFormat="1">
      <c r="A61" s="362" t="s">
        <v>72</v>
      </c>
      <c r="B61" s="357" t="s">
        <v>70</v>
      </c>
      <c r="C61" s="357" t="s">
        <v>70</v>
      </c>
      <c r="D61" s="357" t="s">
        <v>70</v>
      </c>
      <c r="E61" s="357" t="s">
        <v>70</v>
      </c>
      <c r="F61" s="357" t="s">
        <v>70</v>
      </c>
      <c r="G61" s="357" t="s">
        <v>70</v>
      </c>
      <c r="H61" s="365">
        <v>0.65</v>
      </c>
      <c r="I61" s="365"/>
      <c r="J61" s="364" t="s">
        <v>70</v>
      </c>
      <c r="K61" s="364"/>
      <c r="L61" s="365">
        <v>0.66</v>
      </c>
      <c r="M61" s="365"/>
      <c r="N61" s="365">
        <v>0.75</v>
      </c>
      <c r="O61" s="365"/>
      <c r="P61" s="365">
        <v>0.78</v>
      </c>
      <c r="Q61" s="365"/>
      <c r="R61" s="365">
        <v>0.64</v>
      </c>
      <c r="S61" s="364"/>
      <c r="T61" s="363">
        <v>0.65903547448972755</v>
      </c>
      <c r="U61" s="364"/>
      <c r="V61" s="373">
        <v>0.62</v>
      </c>
      <c r="W61" s="380"/>
      <c r="X61" s="378">
        <v>0.65996332559074555</v>
      </c>
      <c r="Y61" s="378">
        <v>0.54709400923783713</v>
      </c>
      <c r="Z61" s="378">
        <v>0.75718825997724148</v>
      </c>
      <c r="AA61" s="366">
        <v>69.8</v>
      </c>
      <c r="AB61" s="366">
        <v>57.9</v>
      </c>
      <c r="AC61" s="366">
        <v>79.599999999999994</v>
      </c>
      <c r="AD61" s="401">
        <v>74</v>
      </c>
      <c r="AE61" s="366">
        <v>72.400000000000006</v>
      </c>
      <c r="AF61" s="366">
        <v>60.6</v>
      </c>
      <c r="AG61" s="366">
        <v>81.7</v>
      </c>
      <c r="AH61" s="401">
        <v>85</v>
      </c>
    </row>
    <row r="62" spans="1:34" s="206" customFormat="1">
      <c r="A62" s="362" t="s">
        <v>73</v>
      </c>
      <c r="B62" s="357" t="s">
        <v>70</v>
      </c>
      <c r="C62" s="357" t="s">
        <v>70</v>
      </c>
      <c r="D62" s="357" t="s">
        <v>70</v>
      </c>
      <c r="E62" s="357" t="s">
        <v>70</v>
      </c>
      <c r="F62" s="357" t="s">
        <v>70</v>
      </c>
      <c r="G62" s="357" t="s">
        <v>70</v>
      </c>
      <c r="H62" s="365">
        <v>0.62</v>
      </c>
      <c r="I62" s="365"/>
      <c r="J62" s="364" t="s">
        <v>70</v>
      </c>
      <c r="K62" s="364"/>
      <c r="L62" s="365">
        <v>0.74</v>
      </c>
      <c r="M62" s="365"/>
      <c r="N62" s="365">
        <v>0.79</v>
      </c>
      <c r="O62" s="365"/>
      <c r="P62" s="365">
        <v>0.67</v>
      </c>
      <c r="Q62" s="365"/>
      <c r="R62" s="365">
        <v>0.65</v>
      </c>
      <c r="S62" s="364"/>
      <c r="T62" s="363">
        <v>0.74870193335573132</v>
      </c>
      <c r="U62" s="364"/>
      <c r="V62" s="373">
        <v>0.78500000000000003</v>
      </c>
      <c r="W62" s="380"/>
      <c r="X62" s="378">
        <v>0.64591295806783089</v>
      </c>
      <c r="Y62" s="378">
        <v>0.50971892578970657</v>
      </c>
      <c r="Z62" s="378">
        <v>0.76194332145994825</v>
      </c>
      <c r="AA62" s="366">
        <v>63.8</v>
      </c>
      <c r="AB62" s="366">
        <v>48.7</v>
      </c>
      <c r="AC62" s="366">
        <v>76.5</v>
      </c>
      <c r="AD62" s="401">
        <v>61</v>
      </c>
      <c r="AE62" s="366">
        <v>52.7</v>
      </c>
      <c r="AF62" s="366">
        <v>37.9</v>
      </c>
      <c r="AG62" s="366">
        <v>67</v>
      </c>
      <c r="AH62" s="401">
        <v>62</v>
      </c>
    </row>
    <row r="63" spans="1:34" s="206" customFormat="1">
      <c r="A63" s="362" t="s">
        <v>74</v>
      </c>
      <c r="B63" s="357" t="s">
        <v>70</v>
      </c>
      <c r="C63" s="357" t="s">
        <v>70</v>
      </c>
      <c r="D63" s="357" t="s">
        <v>70</v>
      </c>
      <c r="E63" s="357" t="s">
        <v>70</v>
      </c>
      <c r="F63" s="357" t="s">
        <v>70</v>
      </c>
      <c r="G63" s="357" t="s">
        <v>70</v>
      </c>
      <c r="H63" s="365">
        <v>0.66</v>
      </c>
      <c r="I63" s="365"/>
      <c r="J63" s="364" t="s">
        <v>70</v>
      </c>
      <c r="K63" s="364"/>
      <c r="L63" s="365">
        <v>0.71</v>
      </c>
      <c r="M63" s="365"/>
      <c r="N63" s="365">
        <v>0.55000000000000004</v>
      </c>
      <c r="O63" s="365"/>
      <c r="P63" s="365">
        <v>0.65</v>
      </c>
      <c r="Q63" s="365"/>
      <c r="R63" s="365">
        <v>0.69</v>
      </c>
      <c r="S63" s="364"/>
      <c r="T63" s="363">
        <v>0.76041472609583682</v>
      </c>
      <c r="U63" s="364"/>
      <c r="V63" s="373">
        <v>0.78400000000000003</v>
      </c>
      <c r="W63" s="380"/>
      <c r="X63" s="378">
        <v>0.77794204113518783</v>
      </c>
      <c r="Y63" s="378">
        <v>0.6514836423839333</v>
      </c>
      <c r="Z63" s="378">
        <v>0.86782463284483524</v>
      </c>
      <c r="AA63" s="366">
        <v>63.5</v>
      </c>
      <c r="AB63" s="366">
        <v>45.7</v>
      </c>
      <c r="AC63" s="366">
        <v>78.3</v>
      </c>
      <c r="AD63" s="401">
        <v>63</v>
      </c>
      <c r="AE63" s="366">
        <v>66.3</v>
      </c>
      <c r="AF63" s="366">
        <v>50.6</v>
      </c>
      <c r="AG63" s="366">
        <v>79.099999999999994</v>
      </c>
      <c r="AH63" s="401">
        <v>57</v>
      </c>
    </row>
    <row r="64" spans="1:34" s="206" customFormat="1">
      <c r="A64" s="362" t="s">
        <v>75</v>
      </c>
      <c r="B64" s="357" t="s">
        <v>70</v>
      </c>
      <c r="C64" s="357" t="s">
        <v>70</v>
      </c>
      <c r="D64" s="357" t="s">
        <v>70</v>
      </c>
      <c r="E64" s="357" t="s">
        <v>70</v>
      </c>
      <c r="F64" s="357" t="s">
        <v>70</v>
      </c>
      <c r="G64" s="357" t="s">
        <v>70</v>
      </c>
      <c r="H64" s="365">
        <v>0.74</v>
      </c>
      <c r="I64" s="365"/>
      <c r="J64" s="364" t="s">
        <v>70</v>
      </c>
      <c r="K64" s="364"/>
      <c r="L64" s="365">
        <v>0.67</v>
      </c>
      <c r="M64" s="365"/>
      <c r="N64" s="365">
        <v>0.78</v>
      </c>
      <c r="O64" s="365"/>
      <c r="P64" s="365">
        <v>0.8</v>
      </c>
      <c r="Q64" s="365"/>
      <c r="R64" s="365">
        <v>0.72</v>
      </c>
      <c r="S64" s="364"/>
      <c r="T64" s="363">
        <v>0.71026349067072703</v>
      </c>
      <c r="U64" s="364"/>
      <c r="V64" s="373">
        <v>0.69899999999999995</v>
      </c>
      <c r="W64" s="380"/>
      <c r="X64" s="378">
        <v>0.76337405717208673</v>
      </c>
      <c r="Y64" s="378">
        <v>0.62359450186495691</v>
      </c>
      <c r="Z64" s="378">
        <v>0.8626766788633945</v>
      </c>
      <c r="AA64" s="366">
        <v>75</v>
      </c>
      <c r="AB64" s="366">
        <v>62.7</v>
      </c>
      <c r="AC64" s="366">
        <v>84.3</v>
      </c>
      <c r="AD64" s="401">
        <v>80</v>
      </c>
      <c r="AE64" s="366">
        <v>76</v>
      </c>
      <c r="AF64" s="366">
        <v>65.3</v>
      </c>
      <c r="AG64" s="366">
        <v>84.2</v>
      </c>
      <c r="AH64" s="401">
        <v>71</v>
      </c>
    </row>
    <row r="65" spans="1:34" s="206" customFormat="1">
      <c r="A65" s="362" t="s">
        <v>76</v>
      </c>
      <c r="B65" s="357" t="s">
        <v>70</v>
      </c>
      <c r="C65" s="357" t="s">
        <v>70</v>
      </c>
      <c r="D65" s="357" t="s">
        <v>70</v>
      </c>
      <c r="E65" s="357" t="s">
        <v>70</v>
      </c>
      <c r="F65" s="357" t="s">
        <v>70</v>
      </c>
      <c r="G65" s="357" t="s">
        <v>70</v>
      </c>
      <c r="H65" s="365">
        <v>0.55000000000000004</v>
      </c>
      <c r="I65" s="365"/>
      <c r="J65" s="364" t="s">
        <v>70</v>
      </c>
      <c r="K65" s="364"/>
      <c r="L65" s="365">
        <v>0.61</v>
      </c>
      <c r="M65" s="365"/>
      <c r="N65" s="365">
        <v>0.76</v>
      </c>
      <c r="O65" s="365"/>
      <c r="P65" s="365">
        <v>0.65</v>
      </c>
      <c r="Q65" s="365"/>
      <c r="R65" s="365">
        <v>0.65</v>
      </c>
      <c r="S65" s="364"/>
      <c r="T65" s="363">
        <v>0.58883365573168189</v>
      </c>
      <c r="U65" s="364"/>
      <c r="V65" s="373">
        <v>0.64500000000000002</v>
      </c>
      <c r="W65" s="380"/>
      <c r="X65" s="378">
        <v>0.56921425366660305</v>
      </c>
      <c r="Y65" s="378">
        <v>0.42867859883524917</v>
      </c>
      <c r="Z65" s="378">
        <v>0.69941980954310679</v>
      </c>
      <c r="AA65" s="366">
        <v>49.6</v>
      </c>
      <c r="AB65" s="366">
        <v>36.6</v>
      </c>
      <c r="AC65" s="366">
        <v>62.6</v>
      </c>
      <c r="AD65" s="401">
        <v>68</v>
      </c>
      <c r="AE65" s="366">
        <v>49.3</v>
      </c>
      <c r="AF65" s="366">
        <v>37.5</v>
      </c>
      <c r="AG65" s="366">
        <v>61.1</v>
      </c>
      <c r="AH65" s="401">
        <v>78</v>
      </c>
    </row>
    <row r="66" spans="1:34" s="206" customFormat="1">
      <c r="A66" s="362" t="s">
        <v>77</v>
      </c>
      <c r="B66" s="357" t="s">
        <v>70</v>
      </c>
      <c r="C66" s="357" t="s">
        <v>70</v>
      </c>
      <c r="D66" s="357" t="s">
        <v>70</v>
      </c>
      <c r="E66" s="357" t="s">
        <v>70</v>
      </c>
      <c r="F66" s="357" t="s">
        <v>70</v>
      </c>
      <c r="G66" s="357" t="s">
        <v>70</v>
      </c>
      <c r="H66" s="365">
        <v>0.72</v>
      </c>
      <c r="I66" s="365"/>
      <c r="J66" s="364" t="s">
        <v>70</v>
      </c>
      <c r="K66" s="364"/>
      <c r="L66" s="365">
        <v>0.73</v>
      </c>
      <c r="M66" s="365"/>
      <c r="N66" s="365">
        <v>0.72</v>
      </c>
      <c r="O66" s="365"/>
      <c r="P66" s="365">
        <v>0.75</v>
      </c>
      <c r="Q66" s="365"/>
      <c r="R66" s="365">
        <v>0.73</v>
      </c>
      <c r="S66" s="364"/>
      <c r="T66" s="363">
        <v>0.75839298009065348</v>
      </c>
      <c r="U66" s="364"/>
      <c r="V66" s="373">
        <v>0.67900000000000005</v>
      </c>
      <c r="W66" s="380"/>
      <c r="X66" s="378">
        <v>0.79091340772980034</v>
      </c>
      <c r="Y66" s="378">
        <v>0.68396151522308624</v>
      </c>
      <c r="Z66" s="378">
        <v>0.86862348026145564</v>
      </c>
      <c r="AA66" s="366">
        <v>82</v>
      </c>
      <c r="AB66" s="366">
        <v>72.5</v>
      </c>
      <c r="AC66" s="366">
        <v>88.7</v>
      </c>
      <c r="AD66" s="401">
        <v>103</v>
      </c>
      <c r="AE66" s="366">
        <v>81.400000000000006</v>
      </c>
      <c r="AF66" s="366">
        <v>71</v>
      </c>
      <c r="AG66" s="366">
        <v>88.7</v>
      </c>
      <c r="AH66" s="401">
        <v>95</v>
      </c>
    </row>
    <row r="67" spans="1:34" s="206" customFormat="1">
      <c r="A67" s="362" t="s">
        <v>78</v>
      </c>
      <c r="B67" s="357" t="s">
        <v>70</v>
      </c>
      <c r="C67" s="357" t="s">
        <v>70</v>
      </c>
      <c r="D67" s="357" t="s">
        <v>70</v>
      </c>
      <c r="E67" s="357" t="s">
        <v>70</v>
      </c>
      <c r="F67" s="357" t="s">
        <v>70</v>
      </c>
      <c r="G67" s="357" t="s">
        <v>70</v>
      </c>
      <c r="H67" s="365">
        <v>0.66</v>
      </c>
      <c r="I67" s="365"/>
      <c r="J67" s="364" t="s">
        <v>70</v>
      </c>
      <c r="K67" s="364"/>
      <c r="L67" s="365">
        <v>0.73</v>
      </c>
      <c r="M67" s="365"/>
      <c r="N67" s="365">
        <v>0.86</v>
      </c>
      <c r="O67" s="365"/>
      <c r="P67" s="365">
        <v>0.8</v>
      </c>
      <c r="Q67" s="365"/>
      <c r="R67" s="365">
        <v>0.56999999999999995</v>
      </c>
      <c r="S67" s="364"/>
      <c r="T67" s="363">
        <v>0.65220217446339745</v>
      </c>
      <c r="U67" s="364"/>
      <c r="V67" s="373">
        <v>0.745</v>
      </c>
      <c r="W67" s="380"/>
      <c r="X67" s="378">
        <v>0.85194994292853354</v>
      </c>
      <c r="Y67" s="378">
        <v>0.74049792644671186</v>
      </c>
      <c r="Z67" s="378">
        <v>0.92066351602081942</v>
      </c>
      <c r="AA67" s="366">
        <v>76.2</v>
      </c>
      <c r="AB67" s="366">
        <v>64</v>
      </c>
      <c r="AC67" s="366">
        <v>85.2</v>
      </c>
      <c r="AD67" s="401">
        <v>66</v>
      </c>
      <c r="AE67" s="366">
        <v>85.2</v>
      </c>
      <c r="AF67" s="366">
        <v>70.8</v>
      </c>
      <c r="AG67" s="366">
        <v>93.1</v>
      </c>
      <c r="AH67" s="401">
        <v>54</v>
      </c>
    </row>
    <row r="68" spans="1:34" s="206" customFormat="1">
      <c r="A68" s="362"/>
      <c r="B68" s="364"/>
      <c r="C68" s="364"/>
      <c r="D68" s="364"/>
      <c r="E68" s="364"/>
      <c r="F68" s="364"/>
      <c r="G68" s="364"/>
      <c r="H68" s="365"/>
      <c r="I68" s="365"/>
      <c r="J68" s="364"/>
      <c r="K68" s="364"/>
      <c r="L68" s="365"/>
      <c r="M68" s="365"/>
      <c r="N68" s="365"/>
      <c r="O68" s="365"/>
      <c r="P68" s="365"/>
      <c r="Q68" s="365"/>
      <c r="R68" s="365"/>
      <c r="S68" s="364"/>
      <c r="T68" s="364"/>
      <c r="U68" s="364"/>
      <c r="V68" s="364"/>
      <c r="W68" s="364"/>
      <c r="X68" s="362"/>
      <c r="Y68" s="362"/>
      <c r="Z68" s="362"/>
      <c r="AA68" s="362"/>
      <c r="AB68" s="362"/>
      <c r="AC68" s="362"/>
      <c r="AD68" s="403"/>
      <c r="AE68" s="362"/>
      <c r="AF68" s="362"/>
      <c r="AG68" s="362"/>
      <c r="AH68" s="403"/>
    </row>
    <row r="69" spans="1:34" s="206" customFormat="1" ht="47.25">
      <c r="A69" s="383" t="s">
        <v>199</v>
      </c>
      <c r="B69" s="357"/>
      <c r="C69" s="357"/>
      <c r="D69" s="357" t="s">
        <v>200</v>
      </c>
      <c r="E69" s="357"/>
      <c r="F69" s="357" t="s">
        <v>200</v>
      </c>
      <c r="G69" s="357"/>
      <c r="H69" s="357">
        <v>69.099999999999994</v>
      </c>
      <c r="I69" s="357" t="s">
        <v>197</v>
      </c>
      <c r="J69" s="357">
        <v>75.599999999999994</v>
      </c>
      <c r="K69" s="357" t="s">
        <v>201</v>
      </c>
      <c r="L69" s="357">
        <v>71.599999999999994</v>
      </c>
      <c r="M69" s="357" t="s">
        <v>202</v>
      </c>
      <c r="N69" s="357">
        <v>72.3</v>
      </c>
      <c r="O69" s="357" t="s">
        <v>126</v>
      </c>
      <c r="P69" s="357">
        <v>72.5</v>
      </c>
      <c r="Q69" s="357" t="s">
        <v>203</v>
      </c>
      <c r="R69" s="357">
        <v>68.5</v>
      </c>
      <c r="S69" s="357" t="s">
        <v>115</v>
      </c>
      <c r="T69" s="357">
        <v>68.900000000000006</v>
      </c>
      <c r="U69" s="357" t="s">
        <v>204</v>
      </c>
      <c r="V69" s="357">
        <v>70.099999999999994</v>
      </c>
      <c r="W69" s="357" t="s">
        <v>204</v>
      </c>
      <c r="X69" s="384">
        <v>68.201932858875594</v>
      </c>
      <c r="Y69" s="384">
        <v>64.987916914460612</v>
      </c>
      <c r="Z69" s="384">
        <v>71.251426112908234</v>
      </c>
      <c r="AA69" s="384">
        <v>67.599999999999994</v>
      </c>
      <c r="AB69" s="384">
        <v>64.2</v>
      </c>
      <c r="AC69" s="384">
        <v>70.8</v>
      </c>
      <c r="AD69" s="404">
        <v>1580</v>
      </c>
      <c r="AE69" s="384">
        <v>69.2</v>
      </c>
      <c r="AF69" s="384">
        <v>66.2</v>
      </c>
      <c r="AG69" s="384">
        <v>72</v>
      </c>
      <c r="AH69" s="404">
        <v>1644</v>
      </c>
    </row>
    <row r="70" spans="1:34" s="206" customFormat="1" ht="47.25">
      <c r="A70" s="383" t="s">
        <v>205</v>
      </c>
      <c r="B70" s="357"/>
      <c r="C70" s="357"/>
      <c r="D70" s="357" t="s">
        <v>200</v>
      </c>
      <c r="E70" s="357"/>
      <c r="F70" s="357" t="s">
        <v>200</v>
      </c>
      <c r="G70" s="357"/>
      <c r="H70" s="357">
        <v>71.400000000000006</v>
      </c>
      <c r="I70" s="357" t="s">
        <v>206</v>
      </c>
      <c r="J70" s="357">
        <v>79.400000000000006</v>
      </c>
      <c r="K70" s="357" t="s">
        <v>207</v>
      </c>
      <c r="L70" s="357">
        <v>72.599999999999994</v>
      </c>
      <c r="M70" s="357" t="s">
        <v>203</v>
      </c>
      <c r="N70" s="357">
        <v>71.900000000000006</v>
      </c>
      <c r="O70" s="357" t="s">
        <v>144</v>
      </c>
      <c r="P70" s="357">
        <v>72.900000000000006</v>
      </c>
      <c r="Q70" s="357" t="s">
        <v>130</v>
      </c>
      <c r="R70" s="357">
        <v>69.8</v>
      </c>
      <c r="S70" s="357" t="s">
        <v>134</v>
      </c>
      <c r="T70" s="357">
        <v>68.7</v>
      </c>
      <c r="U70" s="357" t="s">
        <v>208</v>
      </c>
      <c r="V70" s="357">
        <v>70.599999999999994</v>
      </c>
      <c r="W70" s="357" t="s">
        <v>209</v>
      </c>
      <c r="X70" s="384">
        <v>66.599143464561791</v>
      </c>
      <c r="Y70" s="384">
        <v>62.690929717587352</v>
      </c>
      <c r="Z70" s="384">
        <v>70.291966846919181</v>
      </c>
      <c r="AA70" s="384">
        <v>67.099999999999994</v>
      </c>
      <c r="AB70" s="384">
        <v>63</v>
      </c>
      <c r="AC70" s="384">
        <v>71</v>
      </c>
      <c r="AD70" s="404">
        <v>909</v>
      </c>
      <c r="AE70" s="384">
        <v>70.5</v>
      </c>
      <c r="AF70" s="384">
        <v>67</v>
      </c>
      <c r="AG70" s="384">
        <v>73.7</v>
      </c>
      <c r="AH70" s="404">
        <v>999</v>
      </c>
    </row>
    <row r="71" spans="1:34" s="206" customFormat="1">
      <c r="A71" s="77"/>
    </row>
    <row r="72" spans="1:34" s="206" customFormat="1">
      <c r="A72" s="77"/>
    </row>
    <row r="73" spans="1:34" s="206" customFormat="1" ht="30">
      <c r="A73" s="349" t="s">
        <v>433</v>
      </c>
      <c r="B73" s="352" t="s">
        <v>85</v>
      </c>
      <c r="C73" s="385"/>
      <c r="D73" s="385"/>
      <c r="E73" s="385"/>
      <c r="F73" s="385"/>
      <c r="G73" s="385"/>
      <c r="H73" s="385"/>
      <c r="I73" s="385"/>
      <c r="J73" s="385"/>
      <c r="K73" s="385"/>
      <c r="L73" s="385"/>
      <c r="M73" s="385"/>
      <c r="N73" s="385"/>
      <c r="O73" s="385"/>
      <c r="P73" s="385"/>
      <c r="Q73" s="385"/>
      <c r="R73" s="385"/>
      <c r="S73" s="385"/>
      <c r="T73" s="385"/>
      <c r="U73" s="385"/>
      <c r="V73" s="386"/>
      <c r="W73" s="385"/>
      <c r="X73" s="348"/>
      <c r="Y73" s="348"/>
      <c r="Z73" s="348"/>
      <c r="AA73" s="348"/>
      <c r="AB73" s="348"/>
      <c r="AC73" s="348"/>
      <c r="AD73" s="348"/>
      <c r="AE73" s="348"/>
      <c r="AF73" s="348"/>
      <c r="AG73" s="348"/>
      <c r="AH73" s="348"/>
    </row>
    <row r="74" spans="1:34" s="206" customFormat="1">
      <c r="A74" s="362" t="s">
        <v>448</v>
      </c>
      <c r="B74" s="387">
        <v>0.58499999999999996</v>
      </c>
      <c r="C74" s="388"/>
      <c r="D74" s="385"/>
      <c r="E74" s="385"/>
      <c r="F74" s="385"/>
      <c r="G74" s="385"/>
      <c r="H74" s="385"/>
      <c r="I74" s="385"/>
      <c r="J74" s="385"/>
      <c r="K74" s="385"/>
      <c r="L74" s="385"/>
      <c r="M74" s="385"/>
      <c r="N74" s="385"/>
      <c r="O74" s="385"/>
      <c r="P74" s="385"/>
      <c r="Q74" s="385"/>
      <c r="R74" s="385"/>
      <c r="S74" s="385"/>
      <c r="T74" s="385"/>
      <c r="U74" s="385"/>
      <c r="V74" s="385"/>
      <c r="W74" s="385"/>
      <c r="X74" s="348"/>
      <c r="Y74" s="348"/>
      <c r="Z74" s="348"/>
      <c r="AA74" s="348"/>
      <c r="AB74" s="348"/>
      <c r="AC74" s="348"/>
      <c r="AD74" s="348"/>
      <c r="AE74" s="348"/>
      <c r="AF74" s="348"/>
      <c r="AG74" s="348"/>
      <c r="AH74" s="348"/>
    </row>
    <row r="75" spans="1:34" s="206" customFormat="1">
      <c r="A75" s="362" t="s">
        <v>449</v>
      </c>
      <c r="B75" s="389">
        <v>0.61299999999999999</v>
      </c>
      <c r="C75" s="38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row>
    <row r="76" spans="1:34" s="206" customFormat="1">
      <c r="A76" s="362" t="s">
        <v>450</v>
      </c>
      <c r="B76" s="389">
        <v>0.65200000000000002</v>
      </c>
      <c r="C76" s="38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row>
    <row r="77" spans="1:34" s="206" customFormat="1">
      <c r="A77" s="362" t="s">
        <v>451</v>
      </c>
      <c r="B77" s="389">
        <v>0.69400000000000006</v>
      </c>
      <c r="C77" s="38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row>
    <row r="78" spans="1:34" s="206" customFormat="1">
      <c r="A78" s="362" t="s">
        <v>452</v>
      </c>
      <c r="B78" s="389">
        <v>0.74099999999999999</v>
      </c>
      <c r="C78" s="38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row>
    <row r="79" spans="1:34" s="206" customFormat="1">
      <c r="A79" s="362" t="s">
        <v>453</v>
      </c>
      <c r="B79" s="389">
        <v>0.76700000000000002</v>
      </c>
      <c r="C79" s="38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row>
    <row r="80" spans="1:34" s="206" customFormat="1">
      <c r="A80" s="362" t="s">
        <v>454</v>
      </c>
      <c r="B80" s="389">
        <v>0.78</v>
      </c>
      <c r="C80" s="38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row>
    <row r="81" spans="1:34" s="206" customFormat="1">
      <c r="A81" s="362" t="s">
        <v>455</v>
      </c>
      <c r="B81" s="389">
        <v>0.80200000000000005</v>
      </c>
      <c r="C81" s="38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row>
    <row r="82" spans="1:34" s="206" customFormat="1">
      <c r="A82" s="362" t="s">
        <v>456</v>
      </c>
      <c r="B82" s="389">
        <v>0.82299999999999995</v>
      </c>
      <c r="C82" s="38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row>
    <row r="83" spans="1:34" s="206" customFormat="1">
      <c r="A83" s="362" t="s">
        <v>457</v>
      </c>
      <c r="B83" s="389">
        <v>0.83</v>
      </c>
      <c r="C83" s="38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row>
    <row r="84" spans="1:34" s="206" customFormat="1">
      <c r="A84" s="77"/>
    </row>
    <row r="85" spans="1:34" s="206" customFormat="1">
      <c r="A85" s="77"/>
    </row>
    <row r="86" spans="1:34" s="206" customFormat="1" ht="17.25">
      <c r="A86" s="348" t="s">
        <v>210</v>
      </c>
    </row>
    <row r="87" spans="1:34" s="206" customFormat="1" ht="17.25">
      <c r="A87" s="348" t="s">
        <v>471</v>
      </c>
    </row>
    <row r="88" spans="1:34" s="206" customFormat="1" ht="17.25">
      <c r="A88" s="348" t="s">
        <v>211</v>
      </c>
    </row>
    <row r="89" spans="1:34" s="206" customFormat="1">
      <c r="A89" s="390" t="s">
        <v>212</v>
      </c>
    </row>
    <row r="90" spans="1:34" s="206" customFormat="1">
      <c r="A90" s="77"/>
    </row>
  </sheetData>
  <mergeCells count="14">
    <mergeCell ref="AE9:AG9"/>
    <mergeCell ref="L9:M9"/>
    <mergeCell ref="B9:C9"/>
    <mergeCell ref="D9:E9"/>
    <mergeCell ref="F9:G9"/>
    <mergeCell ref="H9:I9"/>
    <mergeCell ref="J9:K9"/>
    <mergeCell ref="AA9:AC9"/>
    <mergeCell ref="N9:O9"/>
    <mergeCell ref="P9:Q9"/>
    <mergeCell ref="R9:S9"/>
    <mergeCell ref="T9:U9"/>
    <mergeCell ref="V9:W9"/>
    <mergeCell ref="X9:Z9"/>
  </mergeCells>
  <pageMargins left="0.25590551181102361" right="0.25590551181102361" top="0.39370078740157477" bottom="0.39370078740157477" header="0.3" footer="0.3"/>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91"/>
  <sheetViews>
    <sheetView showGridLines="0" showRowColHeaders="0" zoomScaleNormal="100" workbookViewId="0">
      <pane xSplit="1" topLeftCell="B1" activePane="topRight" state="frozen"/>
      <selection pane="topRight"/>
    </sheetView>
  </sheetViews>
  <sheetFormatPr defaultRowHeight="15"/>
  <cols>
    <col min="1" max="1" width="65.85546875" customWidth="1"/>
    <col min="2" max="5" width="15.28515625" customWidth="1"/>
    <col min="6" max="6" width="15.28515625" style="206" customWidth="1"/>
    <col min="7" max="9" width="15.85546875" style="206" bestFit="1" customWidth="1"/>
    <col min="10" max="11" width="15.85546875" bestFit="1" customWidth="1"/>
    <col min="12" max="12" width="15.42578125" bestFit="1" customWidth="1"/>
    <col min="13" max="13" width="15.42578125" style="206" customWidth="1"/>
    <col min="14" max="17" width="15.85546875" bestFit="1" customWidth="1"/>
    <col min="18" max="18" width="16" customWidth="1"/>
    <col min="19" max="19" width="16" style="206" customWidth="1"/>
    <col min="20" max="20" width="19.7109375" style="206" customWidth="1"/>
    <col min="21" max="21" width="16" customWidth="1"/>
    <col min="22" max="23" width="12.140625" customWidth="1"/>
    <col min="24" max="24" width="15.7109375" style="206" customWidth="1"/>
    <col min="25" max="26" width="15.7109375" customWidth="1"/>
    <col min="27" max="27" width="22.85546875" customWidth="1"/>
    <col min="28" max="28" width="13.140625" bestFit="1" customWidth="1"/>
    <col min="265" max="265" width="65.85546875" customWidth="1"/>
    <col min="266" max="266" width="15.85546875" bestFit="1" customWidth="1"/>
    <col min="267" max="267" width="15.42578125" bestFit="1" customWidth="1"/>
    <col min="268" max="269" width="15.85546875" bestFit="1" customWidth="1"/>
    <col min="270" max="270" width="15.42578125" bestFit="1" customWidth="1"/>
    <col min="271" max="275" width="15.85546875" bestFit="1" customWidth="1"/>
    <col min="276" max="276" width="15.42578125" bestFit="1" customWidth="1"/>
    <col min="277" max="279" width="15.85546875" bestFit="1" customWidth="1"/>
    <col min="280" max="281" width="18.5703125" customWidth="1"/>
    <col min="282" max="282" width="18.140625" customWidth="1"/>
    <col min="284" max="284" width="13.140625" bestFit="1" customWidth="1"/>
    <col min="521" max="521" width="65.85546875" customWidth="1"/>
    <col min="522" max="522" width="15.85546875" bestFit="1" customWidth="1"/>
    <col min="523" max="523" width="15.42578125" bestFit="1" customWidth="1"/>
    <col min="524" max="525" width="15.85546875" bestFit="1" customWidth="1"/>
    <col min="526" max="526" width="15.42578125" bestFit="1" customWidth="1"/>
    <col min="527" max="531" width="15.85546875" bestFit="1" customWidth="1"/>
    <col min="532" max="532" width="15.42578125" bestFit="1" customWidth="1"/>
    <col min="533" max="535" width="15.85546875" bestFit="1" customWidth="1"/>
    <col min="536" max="537" width="18.5703125" customWidth="1"/>
    <col min="538" max="538" width="18.140625" customWidth="1"/>
    <col min="540" max="540" width="13.140625" bestFit="1" customWidth="1"/>
    <col min="777" max="777" width="65.85546875" customWidth="1"/>
    <col min="778" max="778" width="15.85546875" bestFit="1" customWidth="1"/>
    <col min="779" max="779" width="15.42578125" bestFit="1" customWidth="1"/>
    <col min="780" max="781" width="15.85546875" bestFit="1" customWidth="1"/>
    <col min="782" max="782" width="15.42578125" bestFit="1" customWidth="1"/>
    <col min="783" max="787" width="15.85546875" bestFit="1" customWidth="1"/>
    <col min="788" max="788" width="15.42578125" bestFit="1" customWidth="1"/>
    <col min="789" max="791" width="15.85546875" bestFit="1" customWidth="1"/>
    <col min="792" max="793" width="18.5703125" customWidth="1"/>
    <col min="794" max="794" width="18.140625" customWidth="1"/>
    <col min="796" max="796" width="13.140625" bestFit="1" customWidth="1"/>
    <col min="1033" max="1033" width="65.85546875" customWidth="1"/>
    <col min="1034" max="1034" width="15.85546875" bestFit="1" customWidth="1"/>
    <col min="1035" max="1035" width="15.42578125" bestFit="1" customWidth="1"/>
    <col min="1036" max="1037" width="15.85546875" bestFit="1" customWidth="1"/>
    <col min="1038" max="1038" width="15.42578125" bestFit="1" customWidth="1"/>
    <col min="1039" max="1043" width="15.85546875" bestFit="1" customWidth="1"/>
    <col min="1044" max="1044" width="15.42578125" bestFit="1" customWidth="1"/>
    <col min="1045" max="1047" width="15.85546875" bestFit="1" customWidth="1"/>
    <col min="1048" max="1049" width="18.5703125" customWidth="1"/>
    <col min="1050" max="1050" width="18.140625" customWidth="1"/>
    <col min="1052" max="1052" width="13.140625" bestFit="1" customWidth="1"/>
    <col min="1289" max="1289" width="65.85546875" customWidth="1"/>
    <col min="1290" max="1290" width="15.85546875" bestFit="1" customWidth="1"/>
    <col min="1291" max="1291" width="15.42578125" bestFit="1" customWidth="1"/>
    <col min="1292" max="1293" width="15.85546875" bestFit="1" customWidth="1"/>
    <col min="1294" max="1294" width="15.42578125" bestFit="1" customWidth="1"/>
    <col min="1295" max="1299" width="15.85546875" bestFit="1" customWidth="1"/>
    <col min="1300" max="1300" width="15.42578125" bestFit="1" customWidth="1"/>
    <col min="1301" max="1303" width="15.85546875" bestFit="1" customWidth="1"/>
    <col min="1304" max="1305" width="18.5703125" customWidth="1"/>
    <col min="1306" max="1306" width="18.140625" customWidth="1"/>
    <col min="1308" max="1308" width="13.140625" bestFit="1" customWidth="1"/>
    <col min="1545" max="1545" width="65.85546875" customWidth="1"/>
    <col min="1546" max="1546" width="15.85546875" bestFit="1" customWidth="1"/>
    <col min="1547" max="1547" width="15.42578125" bestFit="1" customWidth="1"/>
    <col min="1548" max="1549" width="15.85546875" bestFit="1" customWidth="1"/>
    <col min="1550" max="1550" width="15.42578125" bestFit="1" customWidth="1"/>
    <col min="1551" max="1555" width="15.85546875" bestFit="1" customWidth="1"/>
    <col min="1556" max="1556" width="15.42578125" bestFit="1" customWidth="1"/>
    <col min="1557" max="1559" width="15.85546875" bestFit="1" customWidth="1"/>
    <col min="1560" max="1561" width="18.5703125" customWidth="1"/>
    <col min="1562" max="1562" width="18.140625" customWidth="1"/>
    <col min="1564" max="1564" width="13.140625" bestFit="1" customWidth="1"/>
    <col min="1801" max="1801" width="65.85546875" customWidth="1"/>
    <col min="1802" max="1802" width="15.85546875" bestFit="1" customWidth="1"/>
    <col min="1803" max="1803" width="15.42578125" bestFit="1" customWidth="1"/>
    <col min="1804" max="1805" width="15.85546875" bestFit="1" customWidth="1"/>
    <col min="1806" max="1806" width="15.42578125" bestFit="1" customWidth="1"/>
    <col min="1807" max="1811" width="15.85546875" bestFit="1" customWidth="1"/>
    <col min="1812" max="1812" width="15.42578125" bestFit="1" customWidth="1"/>
    <col min="1813" max="1815" width="15.85546875" bestFit="1" customWidth="1"/>
    <col min="1816" max="1817" width="18.5703125" customWidth="1"/>
    <col min="1818" max="1818" width="18.140625" customWidth="1"/>
    <col min="1820" max="1820" width="13.140625" bestFit="1" customWidth="1"/>
    <col min="2057" max="2057" width="65.85546875" customWidth="1"/>
    <col min="2058" max="2058" width="15.85546875" bestFit="1" customWidth="1"/>
    <col min="2059" max="2059" width="15.42578125" bestFit="1" customWidth="1"/>
    <col min="2060" max="2061" width="15.85546875" bestFit="1" customWidth="1"/>
    <col min="2062" max="2062" width="15.42578125" bestFit="1" customWidth="1"/>
    <col min="2063" max="2067" width="15.85546875" bestFit="1" customWidth="1"/>
    <col min="2068" max="2068" width="15.42578125" bestFit="1" customWidth="1"/>
    <col min="2069" max="2071" width="15.85546875" bestFit="1" customWidth="1"/>
    <col min="2072" max="2073" width="18.5703125" customWidth="1"/>
    <col min="2074" max="2074" width="18.140625" customWidth="1"/>
    <col min="2076" max="2076" width="13.140625" bestFit="1" customWidth="1"/>
    <col min="2313" max="2313" width="65.85546875" customWidth="1"/>
    <col min="2314" max="2314" width="15.85546875" bestFit="1" customWidth="1"/>
    <col min="2315" max="2315" width="15.42578125" bestFit="1" customWidth="1"/>
    <col min="2316" max="2317" width="15.85546875" bestFit="1" customWidth="1"/>
    <col min="2318" max="2318" width="15.42578125" bestFit="1" customWidth="1"/>
    <col min="2319" max="2323" width="15.85546875" bestFit="1" customWidth="1"/>
    <col min="2324" max="2324" width="15.42578125" bestFit="1" customWidth="1"/>
    <col min="2325" max="2327" width="15.85546875" bestFit="1" customWidth="1"/>
    <col min="2328" max="2329" width="18.5703125" customWidth="1"/>
    <col min="2330" max="2330" width="18.140625" customWidth="1"/>
    <col min="2332" max="2332" width="13.140625" bestFit="1" customWidth="1"/>
    <col min="2569" max="2569" width="65.85546875" customWidth="1"/>
    <col min="2570" max="2570" width="15.85546875" bestFit="1" customWidth="1"/>
    <col min="2571" max="2571" width="15.42578125" bestFit="1" customWidth="1"/>
    <col min="2572" max="2573" width="15.85546875" bestFit="1" customWidth="1"/>
    <col min="2574" max="2574" width="15.42578125" bestFit="1" customWidth="1"/>
    <col min="2575" max="2579" width="15.85546875" bestFit="1" customWidth="1"/>
    <col min="2580" max="2580" width="15.42578125" bestFit="1" customWidth="1"/>
    <col min="2581" max="2583" width="15.85546875" bestFit="1" customWidth="1"/>
    <col min="2584" max="2585" width="18.5703125" customWidth="1"/>
    <col min="2586" max="2586" width="18.140625" customWidth="1"/>
    <col min="2588" max="2588" width="13.140625" bestFit="1" customWidth="1"/>
    <col min="2825" max="2825" width="65.85546875" customWidth="1"/>
    <col min="2826" max="2826" width="15.85546875" bestFit="1" customWidth="1"/>
    <col min="2827" max="2827" width="15.42578125" bestFit="1" customWidth="1"/>
    <col min="2828" max="2829" width="15.85546875" bestFit="1" customWidth="1"/>
    <col min="2830" max="2830" width="15.42578125" bestFit="1" customWidth="1"/>
    <col min="2831" max="2835" width="15.85546875" bestFit="1" customWidth="1"/>
    <col min="2836" max="2836" width="15.42578125" bestFit="1" customWidth="1"/>
    <col min="2837" max="2839" width="15.85546875" bestFit="1" customWidth="1"/>
    <col min="2840" max="2841" width="18.5703125" customWidth="1"/>
    <col min="2842" max="2842" width="18.140625" customWidth="1"/>
    <col min="2844" max="2844" width="13.140625" bestFit="1" customWidth="1"/>
    <col min="3081" max="3081" width="65.85546875" customWidth="1"/>
    <col min="3082" max="3082" width="15.85546875" bestFit="1" customWidth="1"/>
    <col min="3083" max="3083" width="15.42578125" bestFit="1" customWidth="1"/>
    <col min="3084" max="3085" width="15.85546875" bestFit="1" customWidth="1"/>
    <col min="3086" max="3086" width="15.42578125" bestFit="1" customWidth="1"/>
    <col min="3087" max="3091" width="15.85546875" bestFit="1" customWidth="1"/>
    <col min="3092" max="3092" width="15.42578125" bestFit="1" customWidth="1"/>
    <col min="3093" max="3095" width="15.85546875" bestFit="1" customWidth="1"/>
    <col min="3096" max="3097" width="18.5703125" customWidth="1"/>
    <col min="3098" max="3098" width="18.140625" customWidth="1"/>
    <col min="3100" max="3100" width="13.140625" bestFit="1" customWidth="1"/>
    <col min="3337" max="3337" width="65.85546875" customWidth="1"/>
    <col min="3338" max="3338" width="15.85546875" bestFit="1" customWidth="1"/>
    <col min="3339" max="3339" width="15.42578125" bestFit="1" customWidth="1"/>
    <col min="3340" max="3341" width="15.85546875" bestFit="1" customWidth="1"/>
    <col min="3342" max="3342" width="15.42578125" bestFit="1" customWidth="1"/>
    <col min="3343" max="3347" width="15.85546875" bestFit="1" customWidth="1"/>
    <col min="3348" max="3348" width="15.42578125" bestFit="1" customWidth="1"/>
    <col min="3349" max="3351" width="15.85546875" bestFit="1" customWidth="1"/>
    <col min="3352" max="3353" width="18.5703125" customWidth="1"/>
    <col min="3354" max="3354" width="18.140625" customWidth="1"/>
    <col min="3356" max="3356" width="13.140625" bestFit="1" customWidth="1"/>
    <col min="3593" max="3593" width="65.85546875" customWidth="1"/>
    <col min="3594" max="3594" width="15.85546875" bestFit="1" customWidth="1"/>
    <col min="3595" max="3595" width="15.42578125" bestFit="1" customWidth="1"/>
    <col min="3596" max="3597" width="15.85546875" bestFit="1" customWidth="1"/>
    <col min="3598" max="3598" width="15.42578125" bestFit="1" customWidth="1"/>
    <col min="3599" max="3603" width="15.85546875" bestFit="1" customWidth="1"/>
    <col min="3604" max="3604" width="15.42578125" bestFit="1" customWidth="1"/>
    <col min="3605" max="3607" width="15.85546875" bestFit="1" customWidth="1"/>
    <col min="3608" max="3609" width="18.5703125" customWidth="1"/>
    <col min="3610" max="3610" width="18.140625" customWidth="1"/>
    <col min="3612" max="3612" width="13.140625" bestFit="1" customWidth="1"/>
    <col min="3849" max="3849" width="65.85546875" customWidth="1"/>
    <col min="3850" max="3850" width="15.85546875" bestFit="1" customWidth="1"/>
    <col min="3851" max="3851" width="15.42578125" bestFit="1" customWidth="1"/>
    <col min="3852" max="3853" width="15.85546875" bestFit="1" customWidth="1"/>
    <col min="3854" max="3854" width="15.42578125" bestFit="1" customWidth="1"/>
    <col min="3855" max="3859" width="15.85546875" bestFit="1" customWidth="1"/>
    <col min="3860" max="3860" width="15.42578125" bestFit="1" customWidth="1"/>
    <col min="3861" max="3863" width="15.85546875" bestFit="1" customWidth="1"/>
    <col min="3864" max="3865" width="18.5703125" customWidth="1"/>
    <col min="3866" max="3866" width="18.140625" customWidth="1"/>
    <col min="3868" max="3868" width="13.140625" bestFit="1" customWidth="1"/>
    <col min="4105" max="4105" width="65.85546875" customWidth="1"/>
    <col min="4106" max="4106" width="15.85546875" bestFit="1" customWidth="1"/>
    <col min="4107" max="4107" width="15.42578125" bestFit="1" customWidth="1"/>
    <col min="4108" max="4109" width="15.85546875" bestFit="1" customWidth="1"/>
    <col min="4110" max="4110" width="15.42578125" bestFit="1" customWidth="1"/>
    <col min="4111" max="4115" width="15.85546875" bestFit="1" customWidth="1"/>
    <col min="4116" max="4116" width="15.42578125" bestFit="1" customWidth="1"/>
    <col min="4117" max="4119" width="15.85546875" bestFit="1" customWidth="1"/>
    <col min="4120" max="4121" width="18.5703125" customWidth="1"/>
    <col min="4122" max="4122" width="18.140625" customWidth="1"/>
    <col min="4124" max="4124" width="13.140625" bestFit="1" customWidth="1"/>
    <col min="4361" max="4361" width="65.85546875" customWidth="1"/>
    <col min="4362" max="4362" width="15.85546875" bestFit="1" customWidth="1"/>
    <col min="4363" max="4363" width="15.42578125" bestFit="1" customWidth="1"/>
    <col min="4364" max="4365" width="15.85546875" bestFit="1" customWidth="1"/>
    <col min="4366" max="4366" width="15.42578125" bestFit="1" customWidth="1"/>
    <col min="4367" max="4371" width="15.85546875" bestFit="1" customWidth="1"/>
    <col min="4372" max="4372" width="15.42578125" bestFit="1" customWidth="1"/>
    <col min="4373" max="4375" width="15.85546875" bestFit="1" customWidth="1"/>
    <col min="4376" max="4377" width="18.5703125" customWidth="1"/>
    <col min="4378" max="4378" width="18.140625" customWidth="1"/>
    <col min="4380" max="4380" width="13.140625" bestFit="1" customWidth="1"/>
    <col min="4617" max="4617" width="65.85546875" customWidth="1"/>
    <col min="4618" max="4618" width="15.85546875" bestFit="1" customWidth="1"/>
    <col min="4619" max="4619" width="15.42578125" bestFit="1" customWidth="1"/>
    <col min="4620" max="4621" width="15.85546875" bestFit="1" customWidth="1"/>
    <col min="4622" max="4622" width="15.42578125" bestFit="1" customWidth="1"/>
    <col min="4623" max="4627" width="15.85546875" bestFit="1" customWidth="1"/>
    <col min="4628" max="4628" width="15.42578125" bestFit="1" customWidth="1"/>
    <col min="4629" max="4631" width="15.85546875" bestFit="1" customWidth="1"/>
    <col min="4632" max="4633" width="18.5703125" customWidth="1"/>
    <col min="4634" max="4634" width="18.140625" customWidth="1"/>
    <col min="4636" max="4636" width="13.140625" bestFit="1" customWidth="1"/>
    <col min="4873" max="4873" width="65.85546875" customWidth="1"/>
    <col min="4874" max="4874" width="15.85546875" bestFit="1" customWidth="1"/>
    <col min="4875" max="4875" width="15.42578125" bestFit="1" customWidth="1"/>
    <col min="4876" max="4877" width="15.85546875" bestFit="1" customWidth="1"/>
    <col min="4878" max="4878" width="15.42578125" bestFit="1" customWidth="1"/>
    <col min="4879" max="4883" width="15.85546875" bestFit="1" customWidth="1"/>
    <col min="4884" max="4884" width="15.42578125" bestFit="1" customWidth="1"/>
    <col min="4885" max="4887" width="15.85546875" bestFit="1" customWidth="1"/>
    <col min="4888" max="4889" width="18.5703125" customWidth="1"/>
    <col min="4890" max="4890" width="18.140625" customWidth="1"/>
    <col min="4892" max="4892" width="13.140625" bestFit="1" customWidth="1"/>
    <col min="5129" max="5129" width="65.85546875" customWidth="1"/>
    <col min="5130" max="5130" width="15.85546875" bestFit="1" customWidth="1"/>
    <col min="5131" max="5131" width="15.42578125" bestFit="1" customWidth="1"/>
    <col min="5132" max="5133" width="15.85546875" bestFit="1" customWidth="1"/>
    <col min="5134" max="5134" width="15.42578125" bestFit="1" customWidth="1"/>
    <col min="5135" max="5139" width="15.85546875" bestFit="1" customWidth="1"/>
    <col min="5140" max="5140" width="15.42578125" bestFit="1" customWidth="1"/>
    <col min="5141" max="5143" width="15.85546875" bestFit="1" customWidth="1"/>
    <col min="5144" max="5145" width="18.5703125" customWidth="1"/>
    <col min="5146" max="5146" width="18.140625" customWidth="1"/>
    <col min="5148" max="5148" width="13.140625" bestFit="1" customWidth="1"/>
    <col min="5385" max="5385" width="65.85546875" customWidth="1"/>
    <col min="5386" max="5386" width="15.85546875" bestFit="1" customWidth="1"/>
    <col min="5387" max="5387" width="15.42578125" bestFit="1" customWidth="1"/>
    <col min="5388" max="5389" width="15.85546875" bestFit="1" customWidth="1"/>
    <col min="5390" max="5390" width="15.42578125" bestFit="1" customWidth="1"/>
    <col min="5391" max="5395" width="15.85546875" bestFit="1" customWidth="1"/>
    <col min="5396" max="5396" width="15.42578125" bestFit="1" customWidth="1"/>
    <col min="5397" max="5399" width="15.85546875" bestFit="1" customWidth="1"/>
    <col min="5400" max="5401" width="18.5703125" customWidth="1"/>
    <col min="5402" max="5402" width="18.140625" customWidth="1"/>
    <col min="5404" max="5404" width="13.140625" bestFit="1" customWidth="1"/>
    <col min="5641" max="5641" width="65.85546875" customWidth="1"/>
    <col min="5642" max="5642" width="15.85546875" bestFit="1" customWidth="1"/>
    <col min="5643" max="5643" width="15.42578125" bestFit="1" customWidth="1"/>
    <col min="5644" max="5645" width="15.85546875" bestFit="1" customWidth="1"/>
    <col min="5646" max="5646" width="15.42578125" bestFit="1" customWidth="1"/>
    <col min="5647" max="5651" width="15.85546875" bestFit="1" customWidth="1"/>
    <col min="5652" max="5652" width="15.42578125" bestFit="1" customWidth="1"/>
    <col min="5653" max="5655" width="15.85546875" bestFit="1" customWidth="1"/>
    <col min="5656" max="5657" width="18.5703125" customWidth="1"/>
    <col min="5658" max="5658" width="18.140625" customWidth="1"/>
    <col min="5660" max="5660" width="13.140625" bestFit="1" customWidth="1"/>
    <col min="5897" max="5897" width="65.85546875" customWidth="1"/>
    <col min="5898" max="5898" width="15.85546875" bestFit="1" customWidth="1"/>
    <col min="5899" max="5899" width="15.42578125" bestFit="1" customWidth="1"/>
    <col min="5900" max="5901" width="15.85546875" bestFit="1" customWidth="1"/>
    <col min="5902" max="5902" width="15.42578125" bestFit="1" customWidth="1"/>
    <col min="5903" max="5907" width="15.85546875" bestFit="1" customWidth="1"/>
    <col min="5908" max="5908" width="15.42578125" bestFit="1" customWidth="1"/>
    <col min="5909" max="5911" width="15.85546875" bestFit="1" customWidth="1"/>
    <col min="5912" max="5913" width="18.5703125" customWidth="1"/>
    <col min="5914" max="5914" width="18.140625" customWidth="1"/>
    <col min="5916" max="5916" width="13.140625" bestFit="1" customWidth="1"/>
    <col min="6153" max="6153" width="65.85546875" customWidth="1"/>
    <col min="6154" max="6154" width="15.85546875" bestFit="1" customWidth="1"/>
    <col min="6155" max="6155" width="15.42578125" bestFit="1" customWidth="1"/>
    <col min="6156" max="6157" width="15.85546875" bestFit="1" customWidth="1"/>
    <col min="6158" max="6158" width="15.42578125" bestFit="1" customWidth="1"/>
    <col min="6159" max="6163" width="15.85546875" bestFit="1" customWidth="1"/>
    <col min="6164" max="6164" width="15.42578125" bestFit="1" customWidth="1"/>
    <col min="6165" max="6167" width="15.85546875" bestFit="1" customWidth="1"/>
    <col min="6168" max="6169" width="18.5703125" customWidth="1"/>
    <col min="6170" max="6170" width="18.140625" customWidth="1"/>
    <col min="6172" max="6172" width="13.140625" bestFit="1" customWidth="1"/>
    <col min="6409" max="6409" width="65.85546875" customWidth="1"/>
    <col min="6410" max="6410" width="15.85546875" bestFit="1" customWidth="1"/>
    <col min="6411" max="6411" width="15.42578125" bestFit="1" customWidth="1"/>
    <col min="6412" max="6413" width="15.85546875" bestFit="1" customWidth="1"/>
    <col min="6414" max="6414" width="15.42578125" bestFit="1" customWidth="1"/>
    <col min="6415" max="6419" width="15.85546875" bestFit="1" customWidth="1"/>
    <col min="6420" max="6420" width="15.42578125" bestFit="1" customWidth="1"/>
    <col min="6421" max="6423" width="15.85546875" bestFit="1" customWidth="1"/>
    <col min="6424" max="6425" width="18.5703125" customWidth="1"/>
    <col min="6426" max="6426" width="18.140625" customWidth="1"/>
    <col min="6428" max="6428" width="13.140625" bestFit="1" customWidth="1"/>
    <col min="6665" max="6665" width="65.85546875" customWidth="1"/>
    <col min="6666" max="6666" width="15.85546875" bestFit="1" customWidth="1"/>
    <col min="6667" max="6667" width="15.42578125" bestFit="1" customWidth="1"/>
    <col min="6668" max="6669" width="15.85546875" bestFit="1" customWidth="1"/>
    <col min="6670" max="6670" width="15.42578125" bestFit="1" customWidth="1"/>
    <col min="6671" max="6675" width="15.85546875" bestFit="1" customWidth="1"/>
    <col min="6676" max="6676" width="15.42578125" bestFit="1" customWidth="1"/>
    <col min="6677" max="6679" width="15.85546875" bestFit="1" customWidth="1"/>
    <col min="6680" max="6681" width="18.5703125" customWidth="1"/>
    <col min="6682" max="6682" width="18.140625" customWidth="1"/>
    <col min="6684" max="6684" width="13.140625" bestFit="1" customWidth="1"/>
    <col min="6921" max="6921" width="65.85546875" customWidth="1"/>
    <col min="6922" max="6922" width="15.85546875" bestFit="1" customWidth="1"/>
    <col min="6923" max="6923" width="15.42578125" bestFit="1" customWidth="1"/>
    <col min="6924" max="6925" width="15.85546875" bestFit="1" customWidth="1"/>
    <col min="6926" max="6926" width="15.42578125" bestFit="1" customWidth="1"/>
    <col min="6927" max="6931" width="15.85546875" bestFit="1" customWidth="1"/>
    <col min="6932" max="6932" width="15.42578125" bestFit="1" customWidth="1"/>
    <col min="6933" max="6935" width="15.85546875" bestFit="1" customWidth="1"/>
    <col min="6936" max="6937" width="18.5703125" customWidth="1"/>
    <col min="6938" max="6938" width="18.140625" customWidth="1"/>
    <col min="6940" max="6940" width="13.140625" bestFit="1" customWidth="1"/>
    <col min="7177" max="7177" width="65.85546875" customWidth="1"/>
    <col min="7178" max="7178" width="15.85546875" bestFit="1" customWidth="1"/>
    <col min="7179" max="7179" width="15.42578125" bestFit="1" customWidth="1"/>
    <col min="7180" max="7181" width="15.85546875" bestFit="1" customWidth="1"/>
    <col min="7182" max="7182" width="15.42578125" bestFit="1" customWidth="1"/>
    <col min="7183" max="7187" width="15.85546875" bestFit="1" customWidth="1"/>
    <col min="7188" max="7188" width="15.42578125" bestFit="1" customWidth="1"/>
    <col min="7189" max="7191" width="15.85546875" bestFit="1" customWidth="1"/>
    <col min="7192" max="7193" width="18.5703125" customWidth="1"/>
    <col min="7194" max="7194" width="18.140625" customWidth="1"/>
    <col min="7196" max="7196" width="13.140625" bestFit="1" customWidth="1"/>
    <col min="7433" max="7433" width="65.85546875" customWidth="1"/>
    <col min="7434" max="7434" width="15.85546875" bestFit="1" customWidth="1"/>
    <col min="7435" max="7435" width="15.42578125" bestFit="1" customWidth="1"/>
    <col min="7436" max="7437" width="15.85546875" bestFit="1" customWidth="1"/>
    <col min="7438" max="7438" width="15.42578125" bestFit="1" customWidth="1"/>
    <col min="7439" max="7443" width="15.85546875" bestFit="1" customWidth="1"/>
    <col min="7444" max="7444" width="15.42578125" bestFit="1" customWidth="1"/>
    <col min="7445" max="7447" width="15.85546875" bestFit="1" customWidth="1"/>
    <col min="7448" max="7449" width="18.5703125" customWidth="1"/>
    <col min="7450" max="7450" width="18.140625" customWidth="1"/>
    <col min="7452" max="7452" width="13.140625" bestFit="1" customWidth="1"/>
    <col min="7689" max="7689" width="65.85546875" customWidth="1"/>
    <col min="7690" max="7690" width="15.85546875" bestFit="1" customWidth="1"/>
    <col min="7691" max="7691" width="15.42578125" bestFit="1" customWidth="1"/>
    <col min="7692" max="7693" width="15.85546875" bestFit="1" customWidth="1"/>
    <col min="7694" max="7694" width="15.42578125" bestFit="1" customWidth="1"/>
    <col min="7695" max="7699" width="15.85546875" bestFit="1" customWidth="1"/>
    <col min="7700" max="7700" width="15.42578125" bestFit="1" customWidth="1"/>
    <col min="7701" max="7703" width="15.85546875" bestFit="1" customWidth="1"/>
    <col min="7704" max="7705" width="18.5703125" customWidth="1"/>
    <col min="7706" max="7706" width="18.140625" customWidth="1"/>
    <col min="7708" max="7708" width="13.140625" bestFit="1" customWidth="1"/>
    <col min="7945" max="7945" width="65.85546875" customWidth="1"/>
    <col min="7946" max="7946" width="15.85546875" bestFit="1" customWidth="1"/>
    <col min="7947" max="7947" width="15.42578125" bestFit="1" customWidth="1"/>
    <col min="7948" max="7949" width="15.85546875" bestFit="1" customWidth="1"/>
    <col min="7950" max="7950" width="15.42578125" bestFit="1" customWidth="1"/>
    <col min="7951" max="7955" width="15.85546875" bestFit="1" customWidth="1"/>
    <col min="7956" max="7956" width="15.42578125" bestFit="1" customWidth="1"/>
    <col min="7957" max="7959" width="15.85546875" bestFit="1" customWidth="1"/>
    <col min="7960" max="7961" width="18.5703125" customWidth="1"/>
    <col min="7962" max="7962" width="18.140625" customWidth="1"/>
    <col min="7964" max="7964" width="13.140625" bestFit="1" customWidth="1"/>
    <col min="8201" max="8201" width="65.85546875" customWidth="1"/>
    <col min="8202" max="8202" width="15.85546875" bestFit="1" customWidth="1"/>
    <col min="8203" max="8203" width="15.42578125" bestFit="1" customWidth="1"/>
    <col min="8204" max="8205" width="15.85546875" bestFit="1" customWidth="1"/>
    <col min="8206" max="8206" width="15.42578125" bestFit="1" customWidth="1"/>
    <col min="8207" max="8211" width="15.85546875" bestFit="1" customWidth="1"/>
    <col min="8212" max="8212" width="15.42578125" bestFit="1" customWidth="1"/>
    <col min="8213" max="8215" width="15.85546875" bestFit="1" customWidth="1"/>
    <col min="8216" max="8217" width="18.5703125" customWidth="1"/>
    <col min="8218" max="8218" width="18.140625" customWidth="1"/>
    <col min="8220" max="8220" width="13.140625" bestFit="1" customWidth="1"/>
    <col min="8457" max="8457" width="65.85546875" customWidth="1"/>
    <col min="8458" max="8458" width="15.85546875" bestFit="1" customWidth="1"/>
    <col min="8459" max="8459" width="15.42578125" bestFit="1" customWidth="1"/>
    <col min="8460" max="8461" width="15.85546875" bestFit="1" customWidth="1"/>
    <col min="8462" max="8462" width="15.42578125" bestFit="1" customWidth="1"/>
    <col min="8463" max="8467" width="15.85546875" bestFit="1" customWidth="1"/>
    <col min="8468" max="8468" width="15.42578125" bestFit="1" customWidth="1"/>
    <col min="8469" max="8471" width="15.85546875" bestFit="1" customWidth="1"/>
    <col min="8472" max="8473" width="18.5703125" customWidth="1"/>
    <col min="8474" max="8474" width="18.140625" customWidth="1"/>
    <col min="8476" max="8476" width="13.140625" bestFit="1" customWidth="1"/>
    <col min="8713" max="8713" width="65.85546875" customWidth="1"/>
    <col min="8714" max="8714" width="15.85546875" bestFit="1" customWidth="1"/>
    <col min="8715" max="8715" width="15.42578125" bestFit="1" customWidth="1"/>
    <col min="8716" max="8717" width="15.85546875" bestFit="1" customWidth="1"/>
    <col min="8718" max="8718" width="15.42578125" bestFit="1" customWidth="1"/>
    <col min="8719" max="8723" width="15.85546875" bestFit="1" customWidth="1"/>
    <col min="8724" max="8724" width="15.42578125" bestFit="1" customWidth="1"/>
    <col min="8725" max="8727" width="15.85546875" bestFit="1" customWidth="1"/>
    <col min="8728" max="8729" width="18.5703125" customWidth="1"/>
    <col min="8730" max="8730" width="18.140625" customWidth="1"/>
    <col min="8732" max="8732" width="13.140625" bestFit="1" customWidth="1"/>
    <col min="8969" max="8969" width="65.85546875" customWidth="1"/>
    <col min="8970" max="8970" width="15.85546875" bestFit="1" customWidth="1"/>
    <col min="8971" max="8971" width="15.42578125" bestFit="1" customWidth="1"/>
    <col min="8972" max="8973" width="15.85546875" bestFit="1" customWidth="1"/>
    <col min="8974" max="8974" width="15.42578125" bestFit="1" customWidth="1"/>
    <col min="8975" max="8979" width="15.85546875" bestFit="1" customWidth="1"/>
    <col min="8980" max="8980" width="15.42578125" bestFit="1" customWidth="1"/>
    <col min="8981" max="8983" width="15.85546875" bestFit="1" customWidth="1"/>
    <col min="8984" max="8985" width="18.5703125" customWidth="1"/>
    <col min="8986" max="8986" width="18.140625" customWidth="1"/>
    <col min="8988" max="8988" width="13.140625" bestFit="1" customWidth="1"/>
    <col min="9225" max="9225" width="65.85546875" customWidth="1"/>
    <col min="9226" max="9226" width="15.85546875" bestFit="1" customWidth="1"/>
    <col min="9227" max="9227" width="15.42578125" bestFit="1" customWidth="1"/>
    <col min="9228" max="9229" width="15.85546875" bestFit="1" customWidth="1"/>
    <col min="9230" max="9230" width="15.42578125" bestFit="1" customWidth="1"/>
    <col min="9231" max="9235" width="15.85546875" bestFit="1" customWidth="1"/>
    <col min="9236" max="9236" width="15.42578125" bestFit="1" customWidth="1"/>
    <col min="9237" max="9239" width="15.85546875" bestFit="1" customWidth="1"/>
    <col min="9240" max="9241" width="18.5703125" customWidth="1"/>
    <col min="9242" max="9242" width="18.140625" customWidth="1"/>
    <col min="9244" max="9244" width="13.140625" bestFit="1" customWidth="1"/>
    <col min="9481" max="9481" width="65.85546875" customWidth="1"/>
    <col min="9482" max="9482" width="15.85546875" bestFit="1" customWidth="1"/>
    <col min="9483" max="9483" width="15.42578125" bestFit="1" customWidth="1"/>
    <col min="9484" max="9485" width="15.85546875" bestFit="1" customWidth="1"/>
    <col min="9486" max="9486" width="15.42578125" bestFit="1" customWidth="1"/>
    <col min="9487" max="9491" width="15.85546875" bestFit="1" customWidth="1"/>
    <col min="9492" max="9492" width="15.42578125" bestFit="1" customWidth="1"/>
    <col min="9493" max="9495" width="15.85546875" bestFit="1" customWidth="1"/>
    <col min="9496" max="9497" width="18.5703125" customWidth="1"/>
    <col min="9498" max="9498" width="18.140625" customWidth="1"/>
    <col min="9500" max="9500" width="13.140625" bestFit="1" customWidth="1"/>
    <col min="9737" max="9737" width="65.85546875" customWidth="1"/>
    <col min="9738" max="9738" width="15.85546875" bestFit="1" customWidth="1"/>
    <col min="9739" max="9739" width="15.42578125" bestFit="1" customWidth="1"/>
    <col min="9740" max="9741" width="15.85546875" bestFit="1" customWidth="1"/>
    <col min="9742" max="9742" width="15.42578125" bestFit="1" customWidth="1"/>
    <col min="9743" max="9747" width="15.85546875" bestFit="1" customWidth="1"/>
    <col min="9748" max="9748" width="15.42578125" bestFit="1" customWidth="1"/>
    <col min="9749" max="9751" width="15.85546875" bestFit="1" customWidth="1"/>
    <col min="9752" max="9753" width="18.5703125" customWidth="1"/>
    <col min="9754" max="9754" width="18.140625" customWidth="1"/>
    <col min="9756" max="9756" width="13.140625" bestFit="1" customWidth="1"/>
    <col min="9993" max="9993" width="65.85546875" customWidth="1"/>
    <col min="9994" max="9994" width="15.85546875" bestFit="1" customWidth="1"/>
    <col min="9995" max="9995" width="15.42578125" bestFit="1" customWidth="1"/>
    <col min="9996" max="9997" width="15.85546875" bestFit="1" customWidth="1"/>
    <col min="9998" max="9998" width="15.42578125" bestFit="1" customWidth="1"/>
    <col min="9999" max="10003" width="15.85546875" bestFit="1" customWidth="1"/>
    <col min="10004" max="10004" width="15.42578125" bestFit="1" customWidth="1"/>
    <col min="10005" max="10007" width="15.85546875" bestFit="1" customWidth="1"/>
    <col min="10008" max="10009" width="18.5703125" customWidth="1"/>
    <col min="10010" max="10010" width="18.140625" customWidth="1"/>
    <col min="10012" max="10012" width="13.140625" bestFit="1" customWidth="1"/>
    <col min="10249" max="10249" width="65.85546875" customWidth="1"/>
    <col min="10250" max="10250" width="15.85546875" bestFit="1" customWidth="1"/>
    <col min="10251" max="10251" width="15.42578125" bestFit="1" customWidth="1"/>
    <col min="10252" max="10253" width="15.85546875" bestFit="1" customWidth="1"/>
    <col min="10254" max="10254" width="15.42578125" bestFit="1" customWidth="1"/>
    <col min="10255" max="10259" width="15.85546875" bestFit="1" customWidth="1"/>
    <col min="10260" max="10260" width="15.42578125" bestFit="1" customWidth="1"/>
    <col min="10261" max="10263" width="15.85546875" bestFit="1" customWidth="1"/>
    <col min="10264" max="10265" width="18.5703125" customWidth="1"/>
    <col min="10266" max="10266" width="18.140625" customWidth="1"/>
    <col min="10268" max="10268" width="13.140625" bestFit="1" customWidth="1"/>
    <col min="10505" max="10505" width="65.85546875" customWidth="1"/>
    <col min="10506" max="10506" width="15.85546875" bestFit="1" customWidth="1"/>
    <col min="10507" max="10507" width="15.42578125" bestFit="1" customWidth="1"/>
    <col min="10508" max="10509" width="15.85546875" bestFit="1" customWidth="1"/>
    <col min="10510" max="10510" width="15.42578125" bestFit="1" customWidth="1"/>
    <col min="10511" max="10515" width="15.85546875" bestFit="1" customWidth="1"/>
    <col min="10516" max="10516" width="15.42578125" bestFit="1" customWidth="1"/>
    <col min="10517" max="10519" width="15.85546875" bestFit="1" customWidth="1"/>
    <col min="10520" max="10521" width="18.5703125" customWidth="1"/>
    <col min="10522" max="10522" width="18.140625" customWidth="1"/>
    <col min="10524" max="10524" width="13.140625" bestFit="1" customWidth="1"/>
    <col min="10761" max="10761" width="65.85546875" customWidth="1"/>
    <col min="10762" max="10762" width="15.85546875" bestFit="1" customWidth="1"/>
    <col min="10763" max="10763" width="15.42578125" bestFit="1" customWidth="1"/>
    <col min="10764" max="10765" width="15.85546875" bestFit="1" customWidth="1"/>
    <col min="10766" max="10766" width="15.42578125" bestFit="1" customWidth="1"/>
    <col min="10767" max="10771" width="15.85546875" bestFit="1" customWidth="1"/>
    <col min="10772" max="10772" width="15.42578125" bestFit="1" customWidth="1"/>
    <col min="10773" max="10775" width="15.85546875" bestFit="1" customWidth="1"/>
    <col min="10776" max="10777" width="18.5703125" customWidth="1"/>
    <col min="10778" max="10778" width="18.140625" customWidth="1"/>
    <col min="10780" max="10780" width="13.140625" bestFit="1" customWidth="1"/>
    <col min="11017" max="11017" width="65.85546875" customWidth="1"/>
    <col min="11018" max="11018" width="15.85546875" bestFit="1" customWidth="1"/>
    <col min="11019" max="11019" width="15.42578125" bestFit="1" customWidth="1"/>
    <col min="11020" max="11021" width="15.85546875" bestFit="1" customWidth="1"/>
    <col min="11022" max="11022" width="15.42578125" bestFit="1" customWidth="1"/>
    <col min="11023" max="11027" width="15.85546875" bestFit="1" customWidth="1"/>
    <col min="11028" max="11028" width="15.42578125" bestFit="1" customWidth="1"/>
    <col min="11029" max="11031" width="15.85546875" bestFit="1" customWidth="1"/>
    <col min="11032" max="11033" width="18.5703125" customWidth="1"/>
    <col min="11034" max="11034" width="18.140625" customWidth="1"/>
    <col min="11036" max="11036" width="13.140625" bestFit="1" customWidth="1"/>
    <col min="11273" max="11273" width="65.85546875" customWidth="1"/>
    <col min="11274" max="11274" width="15.85546875" bestFit="1" customWidth="1"/>
    <col min="11275" max="11275" width="15.42578125" bestFit="1" customWidth="1"/>
    <col min="11276" max="11277" width="15.85546875" bestFit="1" customWidth="1"/>
    <col min="11278" max="11278" width="15.42578125" bestFit="1" customWidth="1"/>
    <col min="11279" max="11283" width="15.85546875" bestFit="1" customWidth="1"/>
    <col min="11284" max="11284" width="15.42578125" bestFit="1" customWidth="1"/>
    <col min="11285" max="11287" width="15.85546875" bestFit="1" customWidth="1"/>
    <col min="11288" max="11289" width="18.5703125" customWidth="1"/>
    <col min="11290" max="11290" width="18.140625" customWidth="1"/>
    <col min="11292" max="11292" width="13.140625" bestFit="1" customWidth="1"/>
    <col min="11529" max="11529" width="65.85546875" customWidth="1"/>
    <col min="11530" max="11530" width="15.85546875" bestFit="1" customWidth="1"/>
    <col min="11531" max="11531" width="15.42578125" bestFit="1" customWidth="1"/>
    <col min="11532" max="11533" width="15.85546875" bestFit="1" customWidth="1"/>
    <col min="11534" max="11534" width="15.42578125" bestFit="1" customWidth="1"/>
    <col min="11535" max="11539" width="15.85546875" bestFit="1" customWidth="1"/>
    <col min="11540" max="11540" width="15.42578125" bestFit="1" customWidth="1"/>
    <col min="11541" max="11543" width="15.85546875" bestFit="1" customWidth="1"/>
    <col min="11544" max="11545" width="18.5703125" customWidth="1"/>
    <col min="11546" max="11546" width="18.140625" customWidth="1"/>
    <col min="11548" max="11548" width="13.140625" bestFit="1" customWidth="1"/>
    <col min="11785" max="11785" width="65.85546875" customWidth="1"/>
    <col min="11786" max="11786" width="15.85546875" bestFit="1" customWidth="1"/>
    <col min="11787" max="11787" width="15.42578125" bestFit="1" customWidth="1"/>
    <col min="11788" max="11789" width="15.85546875" bestFit="1" customWidth="1"/>
    <col min="11790" max="11790" width="15.42578125" bestFit="1" customWidth="1"/>
    <col min="11791" max="11795" width="15.85546875" bestFit="1" customWidth="1"/>
    <col min="11796" max="11796" width="15.42578125" bestFit="1" customWidth="1"/>
    <col min="11797" max="11799" width="15.85546875" bestFit="1" customWidth="1"/>
    <col min="11800" max="11801" width="18.5703125" customWidth="1"/>
    <col min="11802" max="11802" width="18.140625" customWidth="1"/>
    <col min="11804" max="11804" width="13.140625" bestFit="1" customWidth="1"/>
    <col min="12041" max="12041" width="65.85546875" customWidth="1"/>
    <col min="12042" max="12042" width="15.85546875" bestFit="1" customWidth="1"/>
    <col min="12043" max="12043" width="15.42578125" bestFit="1" customWidth="1"/>
    <col min="12044" max="12045" width="15.85546875" bestFit="1" customWidth="1"/>
    <col min="12046" max="12046" width="15.42578125" bestFit="1" customWidth="1"/>
    <col min="12047" max="12051" width="15.85546875" bestFit="1" customWidth="1"/>
    <col min="12052" max="12052" width="15.42578125" bestFit="1" customWidth="1"/>
    <col min="12053" max="12055" width="15.85546875" bestFit="1" customWidth="1"/>
    <col min="12056" max="12057" width="18.5703125" customWidth="1"/>
    <col min="12058" max="12058" width="18.140625" customWidth="1"/>
    <col min="12060" max="12060" width="13.140625" bestFit="1" customWidth="1"/>
    <col min="12297" max="12297" width="65.85546875" customWidth="1"/>
    <col min="12298" max="12298" width="15.85546875" bestFit="1" customWidth="1"/>
    <col min="12299" max="12299" width="15.42578125" bestFit="1" customWidth="1"/>
    <col min="12300" max="12301" width="15.85546875" bestFit="1" customWidth="1"/>
    <col min="12302" max="12302" width="15.42578125" bestFit="1" customWidth="1"/>
    <col min="12303" max="12307" width="15.85546875" bestFit="1" customWidth="1"/>
    <col min="12308" max="12308" width="15.42578125" bestFit="1" customWidth="1"/>
    <col min="12309" max="12311" width="15.85546875" bestFit="1" customWidth="1"/>
    <col min="12312" max="12313" width="18.5703125" customWidth="1"/>
    <col min="12314" max="12314" width="18.140625" customWidth="1"/>
    <col min="12316" max="12316" width="13.140625" bestFit="1" customWidth="1"/>
    <col min="12553" max="12553" width="65.85546875" customWidth="1"/>
    <col min="12554" max="12554" width="15.85546875" bestFit="1" customWidth="1"/>
    <col min="12555" max="12555" width="15.42578125" bestFit="1" customWidth="1"/>
    <col min="12556" max="12557" width="15.85546875" bestFit="1" customWidth="1"/>
    <col min="12558" max="12558" width="15.42578125" bestFit="1" customWidth="1"/>
    <col min="12559" max="12563" width="15.85546875" bestFit="1" customWidth="1"/>
    <col min="12564" max="12564" width="15.42578125" bestFit="1" customWidth="1"/>
    <col min="12565" max="12567" width="15.85546875" bestFit="1" customWidth="1"/>
    <col min="12568" max="12569" width="18.5703125" customWidth="1"/>
    <col min="12570" max="12570" width="18.140625" customWidth="1"/>
    <col min="12572" max="12572" width="13.140625" bestFit="1" customWidth="1"/>
    <col min="12809" max="12809" width="65.85546875" customWidth="1"/>
    <col min="12810" max="12810" width="15.85546875" bestFit="1" customWidth="1"/>
    <col min="12811" max="12811" width="15.42578125" bestFit="1" customWidth="1"/>
    <col min="12812" max="12813" width="15.85546875" bestFit="1" customWidth="1"/>
    <col min="12814" max="12814" width="15.42578125" bestFit="1" customWidth="1"/>
    <col min="12815" max="12819" width="15.85546875" bestFit="1" customWidth="1"/>
    <col min="12820" max="12820" width="15.42578125" bestFit="1" customWidth="1"/>
    <col min="12821" max="12823" width="15.85546875" bestFit="1" customWidth="1"/>
    <col min="12824" max="12825" width="18.5703125" customWidth="1"/>
    <col min="12826" max="12826" width="18.140625" customWidth="1"/>
    <col min="12828" max="12828" width="13.140625" bestFit="1" customWidth="1"/>
    <col min="13065" max="13065" width="65.85546875" customWidth="1"/>
    <col min="13066" max="13066" width="15.85546875" bestFit="1" customWidth="1"/>
    <col min="13067" max="13067" width="15.42578125" bestFit="1" customWidth="1"/>
    <col min="13068" max="13069" width="15.85546875" bestFit="1" customWidth="1"/>
    <col min="13070" max="13070" width="15.42578125" bestFit="1" customWidth="1"/>
    <col min="13071" max="13075" width="15.85546875" bestFit="1" customWidth="1"/>
    <col min="13076" max="13076" width="15.42578125" bestFit="1" customWidth="1"/>
    <col min="13077" max="13079" width="15.85546875" bestFit="1" customWidth="1"/>
    <col min="13080" max="13081" width="18.5703125" customWidth="1"/>
    <col min="13082" max="13082" width="18.140625" customWidth="1"/>
    <col min="13084" max="13084" width="13.140625" bestFit="1" customWidth="1"/>
    <col min="13321" max="13321" width="65.85546875" customWidth="1"/>
    <col min="13322" max="13322" width="15.85546875" bestFit="1" customWidth="1"/>
    <col min="13323" max="13323" width="15.42578125" bestFit="1" customWidth="1"/>
    <col min="13324" max="13325" width="15.85546875" bestFit="1" customWidth="1"/>
    <col min="13326" max="13326" width="15.42578125" bestFit="1" customWidth="1"/>
    <col min="13327" max="13331" width="15.85546875" bestFit="1" customWidth="1"/>
    <col min="13332" max="13332" width="15.42578125" bestFit="1" customWidth="1"/>
    <col min="13333" max="13335" width="15.85546875" bestFit="1" customWidth="1"/>
    <col min="13336" max="13337" width="18.5703125" customWidth="1"/>
    <col min="13338" max="13338" width="18.140625" customWidth="1"/>
    <col min="13340" max="13340" width="13.140625" bestFit="1" customWidth="1"/>
    <col min="13577" max="13577" width="65.85546875" customWidth="1"/>
    <col min="13578" max="13578" width="15.85546875" bestFit="1" customWidth="1"/>
    <col min="13579" max="13579" width="15.42578125" bestFit="1" customWidth="1"/>
    <col min="13580" max="13581" width="15.85546875" bestFit="1" customWidth="1"/>
    <col min="13582" max="13582" width="15.42578125" bestFit="1" customWidth="1"/>
    <col min="13583" max="13587" width="15.85546875" bestFit="1" customWidth="1"/>
    <col min="13588" max="13588" width="15.42578125" bestFit="1" customWidth="1"/>
    <col min="13589" max="13591" width="15.85546875" bestFit="1" customWidth="1"/>
    <col min="13592" max="13593" width="18.5703125" customWidth="1"/>
    <col min="13594" max="13594" width="18.140625" customWidth="1"/>
    <col min="13596" max="13596" width="13.140625" bestFit="1" customWidth="1"/>
    <col min="13833" max="13833" width="65.85546875" customWidth="1"/>
    <col min="13834" max="13834" width="15.85546875" bestFit="1" customWidth="1"/>
    <col min="13835" max="13835" width="15.42578125" bestFit="1" customWidth="1"/>
    <col min="13836" max="13837" width="15.85546875" bestFit="1" customWidth="1"/>
    <col min="13838" max="13838" width="15.42578125" bestFit="1" customWidth="1"/>
    <col min="13839" max="13843" width="15.85546875" bestFit="1" customWidth="1"/>
    <col min="13844" max="13844" width="15.42578125" bestFit="1" customWidth="1"/>
    <col min="13845" max="13847" width="15.85546875" bestFit="1" customWidth="1"/>
    <col min="13848" max="13849" width="18.5703125" customWidth="1"/>
    <col min="13850" max="13850" width="18.140625" customWidth="1"/>
    <col min="13852" max="13852" width="13.140625" bestFit="1" customWidth="1"/>
    <col min="14089" max="14089" width="65.85546875" customWidth="1"/>
    <col min="14090" max="14090" width="15.85546875" bestFit="1" customWidth="1"/>
    <col min="14091" max="14091" width="15.42578125" bestFit="1" customWidth="1"/>
    <col min="14092" max="14093" width="15.85546875" bestFit="1" customWidth="1"/>
    <col min="14094" max="14094" width="15.42578125" bestFit="1" customWidth="1"/>
    <col min="14095" max="14099" width="15.85546875" bestFit="1" customWidth="1"/>
    <col min="14100" max="14100" width="15.42578125" bestFit="1" customWidth="1"/>
    <col min="14101" max="14103" width="15.85546875" bestFit="1" customWidth="1"/>
    <col min="14104" max="14105" width="18.5703125" customWidth="1"/>
    <col min="14106" max="14106" width="18.140625" customWidth="1"/>
    <col min="14108" max="14108" width="13.140625" bestFit="1" customWidth="1"/>
    <col min="14345" max="14345" width="65.85546875" customWidth="1"/>
    <col min="14346" max="14346" width="15.85546875" bestFit="1" customWidth="1"/>
    <col min="14347" max="14347" width="15.42578125" bestFit="1" customWidth="1"/>
    <col min="14348" max="14349" width="15.85546875" bestFit="1" customWidth="1"/>
    <col min="14350" max="14350" width="15.42578125" bestFit="1" customWidth="1"/>
    <col min="14351" max="14355" width="15.85546875" bestFit="1" customWidth="1"/>
    <col min="14356" max="14356" width="15.42578125" bestFit="1" customWidth="1"/>
    <col min="14357" max="14359" width="15.85546875" bestFit="1" customWidth="1"/>
    <col min="14360" max="14361" width="18.5703125" customWidth="1"/>
    <col min="14362" max="14362" width="18.140625" customWidth="1"/>
    <col min="14364" max="14364" width="13.140625" bestFit="1" customWidth="1"/>
    <col min="14601" max="14601" width="65.85546875" customWidth="1"/>
    <col min="14602" max="14602" width="15.85546875" bestFit="1" customWidth="1"/>
    <col min="14603" max="14603" width="15.42578125" bestFit="1" customWidth="1"/>
    <col min="14604" max="14605" width="15.85546875" bestFit="1" customWidth="1"/>
    <col min="14606" max="14606" width="15.42578125" bestFit="1" customWidth="1"/>
    <col min="14607" max="14611" width="15.85546875" bestFit="1" customWidth="1"/>
    <col min="14612" max="14612" width="15.42578125" bestFit="1" customWidth="1"/>
    <col min="14613" max="14615" width="15.85546875" bestFit="1" customWidth="1"/>
    <col min="14616" max="14617" width="18.5703125" customWidth="1"/>
    <col min="14618" max="14618" width="18.140625" customWidth="1"/>
    <col min="14620" max="14620" width="13.140625" bestFit="1" customWidth="1"/>
    <col min="14857" max="14857" width="65.85546875" customWidth="1"/>
    <col min="14858" max="14858" width="15.85546875" bestFit="1" customWidth="1"/>
    <col min="14859" max="14859" width="15.42578125" bestFit="1" customWidth="1"/>
    <col min="14860" max="14861" width="15.85546875" bestFit="1" customWidth="1"/>
    <col min="14862" max="14862" width="15.42578125" bestFit="1" customWidth="1"/>
    <col min="14863" max="14867" width="15.85546875" bestFit="1" customWidth="1"/>
    <col min="14868" max="14868" width="15.42578125" bestFit="1" customWidth="1"/>
    <col min="14869" max="14871" width="15.85546875" bestFit="1" customWidth="1"/>
    <col min="14872" max="14873" width="18.5703125" customWidth="1"/>
    <col min="14874" max="14874" width="18.140625" customWidth="1"/>
    <col min="14876" max="14876" width="13.140625" bestFit="1" customWidth="1"/>
    <col min="15113" max="15113" width="65.85546875" customWidth="1"/>
    <col min="15114" max="15114" width="15.85546875" bestFit="1" customWidth="1"/>
    <col min="15115" max="15115" width="15.42578125" bestFit="1" customWidth="1"/>
    <col min="15116" max="15117" width="15.85546875" bestFit="1" customWidth="1"/>
    <col min="15118" max="15118" width="15.42578125" bestFit="1" customWidth="1"/>
    <col min="15119" max="15123" width="15.85546875" bestFit="1" customWidth="1"/>
    <col min="15124" max="15124" width="15.42578125" bestFit="1" customWidth="1"/>
    <col min="15125" max="15127" width="15.85546875" bestFit="1" customWidth="1"/>
    <col min="15128" max="15129" width="18.5703125" customWidth="1"/>
    <col min="15130" max="15130" width="18.140625" customWidth="1"/>
    <col min="15132" max="15132" width="13.140625" bestFit="1" customWidth="1"/>
    <col min="15369" max="15369" width="65.85546875" customWidth="1"/>
    <col min="15370" max="15370" width="15.85546875" bestFit="1" customWidth="1"/>
    <col min="15371" max="15371" width="15.42578125" bestFit="1" customWidth="1"/>
    <col min="15372" max="15373" width="15.85546875" bestFit="1" customWidth="1"/>
    <col min="15374" max="15374" width="15.42578125" bestFit="1" customWidth="1"/>
    <col min="15375" max="15379" width="15.85546875" bestFit="1" customWidth="1"/>
    <col min="15380" max="15380" width="15.42578125" bestFit="1" customWidth="1"/>
    <col min="15381" max="15383" width="15.85546875" bestFit="1" customWidth="1"/>
    <col min="15384" max="15385" width="18.5703125" customWidth="1"/>
    <col min="15386" max="15386" width="18.140625" customWidth="1"/>
    <col min="15388" max="15388" width="13.140625" bestFit="1" customWidth="1"/>
    <col min="15625" max="15625" width="65.85546875" customWidth="1"/>
    <col min="15626" max="15626" width="15.85546875" bestFit="1" customWidth="1"/>
    <col min="15627" max="15627" width="15.42578125" bestFit="1" customWidth="1"/>
    <col min="15628" max="15629" width="15.85546875" bestFit="1" customWidth="1"/>
    <col min="15630" max="15630" width="15.42578125" bestFit="1" customWidth="1"/>
    <col min="15631" max="15635" width="15.85546875" bestFit="1" customWidth="1"/>
    <col min="15636" max="15636" width="15.42578125" bestFit="1" customWidth="1"/>
    <col min="15637" max="15639" width="15.85546875" bestFit="1" customWidth="1"/>
    <col min="15640" max="15641" width="18.5703125" customWidth="1"/>
    <col min="15642" max="15642" width="18.140625" customWidth="1"/>
    <col min="15644" max="15644" width="13.140625" bestFit="1" customWidth="1"/>
    <col min="15881" max="15881" width="65.85546875" customWidth="1"/>
    <col min="15882" max="15882" width="15.85546875" bestFit="1" customWidth="1"/>
    <col min="15883" max="15883" width="15.42578125" bestFit="1" customWidth="1"/>
    <col min="15884" max="15885" width="15.85546875" bestFit="1" customWidth="1"/>
    <col min="15886" max="15886" width="15.42578125" bestFit="1" customWidth="1"/>
    <col min="15887" max="15891" width="15.85546875" bestFit="1" customWidth="1"/>
    <col min="15892" max="15892" width="15.42578125" bestFit="1" customWidth="1"/>
    <col min="15893" max="15895" width="15.85546875" bestFit="1" customWidth="1"/>
    <col min="15896" max="15897" width="18.5703125" customWidth="1"/>
    <col min="15898" max="15898" width="18.140625" customWidth="1"/>
    <col min="15900" max="15900" width="13.140625" bestFit="1" customWidth="1"/>
    <col min="16137" max="16137" width="65.85546875" customWidth="1"/>
    <col min="16138" max="16138" width="15.85546875" bestFit="1" customWidth="1"/>
    <col min="16139" max="16139" width="15.42578125" bestFit="1" customWidth="1"/>
    <col min="16140" max="16141" width="15.85546875" bestFit="1" customWidth="1"/>
    <col min="16142" max="16142" width="15.42578125" bestFit="1" customWidth="1"/>
    <col min="16143" max="16147" width="15.85546875" bestFit="1" customWidth="1"/>
    <col min="16148" max="16148" width="15.42578125" bestFit="1" customWidth="1"/>
    <col min="16149" max="16151" width="15.85546875" bestFit="1" customWidth="1"/>
    <col min="16152" max="16153" width="18.5703125" customWidth="1"/>
    <col min="16154" max="16154" width="18.140625" customWidth="1"/>
    <col min="16156" max="16156" width="13.140625" bestFit="1" customWidth="1"/>
  </cols>
  <sheetData>
    <row r="1" spans="1:24" ht="15" customHeight="1"/>
    <row r="2" spans="1:24" ht="15" customHeight="1"/>
    <row r="3" spans="1:24" ht="26.25">
      <c r="A3" s="31" t="s">
        <v>213</v>
      </c>
    </row>
    <row r="4" spans="1:24">
      <c r="X4"/>
    </row>
    <row r="5" spans="1:24">
      <c r="X5"/>
    </row>
    <row r="6" spans="1:24" ht="26.25">
      <c r="A6" s="306" t="s">
        <v>214</v>
      </c>
      <c r="B6" s="307"/>
      <c r="C6" s="307"/>
      <c r="D6" s="307"/>
      <c r="E6" s="307"/>
      <c r="F6" s="307"/>
      <c r="G6" s="307"/>
      <c r="H6" s="307"/>
      <c r="I6" s="307"/>
      <c r="J6" s="307"/>
      <c r="K6" s="307"/>
      <c r="L6" s="307"/>
      <c r="M6" s="307"/>
      <c r="N6" s="307"/>
      <c r="O6" s="307"/>
      <c r="P6" s="307"/>
      <c r="Q6" s="307"/>
      <c r="R6" s="307"/>
      <c r="S6" s="307"/>
      <c r="T6" s="307"/>
      <c r="U6" s="307"/>
      <c r="V6" s="308"/>
      <c r="X6"/>
    </row>
    <row r="7" spans="1:24" ht="79.5" customHeight="1">
      <c r="A7" s="81" t="s">
        <v>215</v>
      </c>
      <c r="B7" s="2" t="s">
        <v>216</v>
      </c>
      <c r="C7" s="2" t="s">
        <v>82</v>
      </c>
      <c r="D7" s="2" t="s">
        <v>83</v>
      </c>
      <c r="E7" s="2" t="s">
        <v>84</v>
      </c>
      <c r="F7" s="2" t="s">
        <v>5</v>
      </c>
      <c r="G7" s="2" t="s">
        <v>6</v>
      </c>
      <c r="H7" s="2" t="s">
        <v>7</v>
      </c>
      <c r="I7" s="2" t="s">
        <v>8</v>
      </c>
      <c r="J7" s="2" t="s">
        <v>9</v>
      </c>
      <c r="K7" s="2" t="s">
        <v>10</v>
      </c>
      <c r="L7" s="2" t="s">
        <v>11</v>
      </c>
      <c r="M7" s="213" t="s">
        <v>12</v>
      </c>
      <c r="N7" s="213" t="s">
        <v>13</v>
      </c>
      <c r="O7" s="213" t="s">
        <v>14</v>
      </c>
      <c r="P7" s="213" t="s">
        <v>85</v>
      </c>
      <c r="Q7" s="213" t="s">
        <v>458</v>
      </c>
      <c r="R7" s="213" t="s">
        <v>475</v>
      </c>
      <c r="S7" s="213" t="s">
        <v>524</v>
      </c>
      <c r="T7" s="213" t="s">
        <v>536</v>
      </c>
      <c r="U7" s="213" t="s">
        <v>526</v>
      </c>
      <c r="V7" s="213" t="s">
        <v>438</v>
      </c>
      <c r="X7"/>
    </row>
    <row r="8" spans="1:24">
      <c r="A8" s="6" t="s">
        <v>217</v>
      </c>
      <c r="B8" s="6">
        <v>445</v>
      </c>
      <c r="C8" s="6">
        <v>460</v>
      </c>
      <c r="D8" s="6">
        <v>500</v>
      </c>
      <c r="E8" s="6">
        <v>555</v>
      </c>
      <c r="F8" s="6">
        <v>595</v>
      </c>
      <c r="G8" s="43">
        <v>630000</v>
      </c>
      <c r="H8" s="43">
        <v>665000</v>
      </c>
      <c r="I8" s="43">
        <v>687000</v>
      </c>
      <c r="J8" s="43">
        <v>719000</v>
      </c>
      <c r="K8" s="43">
        <v>758000</v>
      </c>
      <c r="L8" s="43">
        <v>810000</v>
      </c>
      <c r="M8" s="201">
        <v>831000</v>
      </c>
      <c r="N8" s="201">
        <v>886000</v>
      </c>
      <c r="O8" s="82">
        <v>892000</v>
      </c>
      <c r="P8" s="82">
        <v>981000</v>
      </c>
      <c r="Q8" s="82">
        <v>1087000</v>
      </c>
      <c r="R8" s="82">
        <v>1138000</v>
      </c>
      <c r="S8" s="82">
        <v>1139000</v>
      </c>
      <c r="T8" s="83">
        <f>(S8-G8)/G8</f>
        <v>0.80793650793650795</v>
      </c>
      <c r="U8" s="83">
        <f>(S8-Q8)/Q8</f>
        <v>4.7838086476540941E-2</v>
      </c>
      <c r="V8" s="208"/>
      <c r="X8"/>
    </row>
    <row r="9" spans="1:24">
      <c r="A9" s="23" t="s">
        <v>69</v>
      </c>
      <c r="B9" s="23" t="s">
        <v>70</v>
      </c>
      <c r="C9" s="23" t="s">
        <v>70</v>
      </c>
      <c r="D9" s="23" t="s">
        <v>70</v>
      </c>
      <c r="E9" s="23" t="s">
        <v>70</v>
      </c>
      <c r="F9" s="23" t="s">
        <v>70</v>
      </c>
      <c r="G9" s="24">
        <v>39067.536467616068</v>
      </c>
      <c r="H9" s="24">
        <v>43474.029614586776</v>
      </c>
      <c r="I9" s="24">
        <v>44749.468065593021</v>
      </c>
      <c r="J9" s="24">
        <v>50330</v>
      </c>
      <c r="K9" s="24">
        <v>49573.2</v>
      </c>
      <c r="L9" s="24">
        <v>51000</v>
      </c>
      <c r="M9" s="210">
        <v>49000</v>
      </c>
      <c r="N9" s="210">
        <v>50793</v>
      </c>
      <c r="O9" s="84">
        <v>48882</v>
      </c>
      <c r="P9" s="84">
        <v>52765</v>
      </c>
      <c r="Q9" s="84">
        <v>55780</v>
      </c>
      <c r="R9" s="84">
        <v>56881</v>
      </c>
      <c r="S9" s="84">
        <v>57245.434687636523</v>
      </c>
      <c r="T9" s="85">
        <f t="shared" ref="T9:T22" si="0">(S9-G9)/G9</f>
        <v>0.46529420238945735</v>
      </c>
      <c r="U9" s="85">
        <f t="shared" ref="U9:U23" si="1">(S9-Q9)/Q9</f>
        <v>2.6271686762935165E-2</v>
      </c>
      <c r="V9" s="208"/>
      <c r="W9" s="51"/>
      <c r="X9"/>
    </row>
    <row r="10" spans="1:24">
      <c r="A10" s="23" t="s">
        <v>91</v>
      </c>
      <c r="B10" s="23" t="s">
        <v>70</v>
      </c>
      <c r="C10" s="23" t="s">
        <v>70</v>
      </c>
      <c r="D10" s="23" t="s">
        <v>70</v>
      </c>
      <c r="E10" s="23" t="s">
        <v>70</v>
      </c>
      <c r="F10" s="23" t="s">
        <v>70</v>
      </c>
      <c r="G10" s="24">
        <v>34521.672924849889</v>
      </c>
      <c r="H10" s="24">
        <v>36593.247948968725</v>
      </c>
      <c r="I10" s="24">
        <v>37669.613705565134</v>
      </c>
      <c r="J10" s="24">
        <v>35950</v>
      </c>
      <c r="K10" s="24">
        <v>40628.799999999996</v>
      </c>
      <c r="L10" s="24">
        <v>42000</v>
      </c>
      <c r="M10" s="210">
        <v>42000</v>
      </c>
      <c r="N10" s="210">
        <v>44281</v>
      </c>
      <c r="O10" s="84">
        <v>43628</v>
      </c>
      <c r="P10" s="84">
        <v>47861</v>
      </c>
      <c r="Q10" s="84">
        <v>52247</v>
      </c>
      <c r="R10" s="84">
        <v>53624</v>
      </c>
      <c r="S10" s="84">
        <v>53720.288607698945</v>
      </c>
      <c r="T10" s="85">
        <f t="shared" si="0"/>
        <v>0.55613225131477428</v>
      </c>
      <c r="U10" s="85">
        <f t="shared" si="1"/>
        <v>2.8198530206498849E-2</v>
      </c>
      <c r="V10" s="208"/>
      <c r="X10"/>
    </row>
    <row r="11" spans="1:24">
      <c r="A11" s="23" t="s">
        <v>72</v>
      </c>
      <c r="B11" s="23" t="s">
        <v>70</v>
      </c>
      <c r="C11" s="23" t="s">
        <v>70</v>
      </c>
      <c r="D11" s="23" t="s">
        <v>70</v>
      </c>
      <c r="E11" s="23" t="s">
        <v>70</v>
      </c>
      <c r="F11" s="23" t="s">
        <v>70</v>
      </c>
      <c r="G11" s="24">
        <v>62450.935266737033</v>
      </c>
      <c r="H11" s="24">
        <v>67482.199477975941</v>
      </c>
      <c r="I11" s="24">
        <v>71342.501559118085</v>
      </c>
      <c r="J11" s="24">
        <v>71900</v>
      </c>
      <c r="K11" s="24">
        <v>78225.60000000002</v>
      </c>
      <c r="L11" s="24">
        <v>81000</v>
      </c>
      <c r="M11" s="210">
        <v>80000</v>
      </c>
      <c r="N11" s="210">
        <v>84495</v>
      </c>
      <c r="O11" s="84">
        <v>84276</v>
      </c>
      <c r="P11" s="84">
        <v>92731</v>
      </c>
      <c r="Q11" s="84">
        <v>101295</v>
      </c>
      <c r="R11" s="84">
        <v>105855</v>
      </c>
      <c r="S11" s="84">
        <v>106787.97954478768</v>
      </c>
      <c r="T11" s="85">
        <f t="shared" si="0"/>
        <v>0.70995004460190514</v>
      </c>
      <c r="U11" s="85">
        <f t="shared" si="1"/>
        <v>5.4227548692311389E-2</v>
      </c>
      <c r="V11" s="208"/>
      <c r="X11"/>
    </row>
    <row r="12" spans="1:24">
      <c r="A12" s="23" t="s">
        <v>74</v>
      </c>
      <c r="B12" s="23" t="s">
        <v>70</v>
      </c>
      <c r="C12" s="23" t="s">
        <v>70</v>
      </c>
      <c r="D12" s="23" t="s">
        <v>70</v>
      </c>
      <c r="E12" s="23" t="s">
        <v>70</v>
      </c>
      <c r="F12" s="23" t="s">
        <v>70</v>
      </c>
      <c r="G12" s="24">
        <v>51803.948711737117</v>
      </c>
      <c r="H12" s="24">
        <v>57264.590821596103</v>
      </c>
      <c r="I12" s="24">
        <v>60458.091822884184</v>
      </c>
      <c r="J12" s="24">
        <v>64709.999999999993</v>
      </c>
      <c r="K12" s="24">
        <v>67689.399999999994</v>
      </c>
      <c r="L12" s="24">
        <v>73000</v>
      </c>
      <c r="M12" s="210">
        <v>74000</v>
      </c>
      <c r="N12" s="210">
        <v>78168</v>
      </c>
      <c r="O12" s="84">
        <v>77936</v>
      </c>
      <c r="P12" s="84">
        <v>85120</v>
      </c>
      <c r="Q12" s="84">
        <v>92594</v>
      </c>
      <c r="R12" s="84">
        <v>95916</v>
      </c>
      <c r="S12" s="84">
        <v>95450.649959618022</v>
      </c>
      <c r="T12" s="85">
        <f t="shared" si="0"/>
        <v>0.84253618369427419</v>
      </c>
      <c r="U12" s="85">
        <f t="shared" si="1"/>
        <v>3.0851350623345163E-2</v>
      </c>
      <c r="V12" s="208"/>
      <c r="X12"/>
    </row>
    <row r="13" spans="1:24">
      <c r="A13" s="23" t="s">
        <v>73</v>
      </c>
      <c r="B13" s="23" t="s">
        <v>70</v>
      </c>
      <c r="C13" s="23" t="s">
        <v>70</v>
      </c>
      <c r="D13" s="23" t="s">
        <v>70</v>
      </c>
      <c r="E13" s="23" t="s">
        <v>70</v>
      </c>
      <c r="F13" s="23" t="s">
        <v>70</v>
      </c>
      <c r="G13" s="24">
        <v>45553.840563409525</v>
      </c>
      <c r="H13" s="24">
        <v>49682.681945318291</v>
      </c>
      <c r="I13" s="24">
        <v>51259.111669540333</v>
      </c>
      <c r="J13" s="24">
        <v>50330</v>
      </c>
      <c r="K13" s="24">
        <v>56395.200000000004</v>
      </c>
      <c r="L13" s="24">
        <v>59000</v>
      </c>
      <c r="M13" s="210">
        <v>60000</v>
      </c>
      <c r="N13" s="210">
        <v>64408</v>
      </c>
      <c r="O13" s="84">
        <v>65528.000000000007</v>
      </c>
      <c r="P13" s="84">
        <v>71600</v>
      </c>
      <c r="Q13" s="84">
        <v>78337</v>
      </c>
      <c r="R13" s="84">
        <v>80952</v>
      </c>
      <c r="S13" s="84">
        <v>80740.005320917859</v>
      </c>
      <c r="T13" s="85">
        <f t="shared" si="0"/>
        <v>0.77240830459794685</v>
      </c>
      <c r="U13" s="85">
        <f t="shared" si="1"/>
        <v>3.0675227809564557E-2</v>
      </c>
      <c r="V13" s="208"/>
      <c r="X13"/>
    </row>
    <row r="14" spans="1:24">
      <c r="A14" s="23" t="s">
        <v>75</v>
      </c>
      <c r="B14" s="23" t="s">
        <v>70</v>
      </c>
      <c r="C14" s="23" t="s">
        <v>70</v>
      </c>
      <c r="D14" s="23" t="s">
        <v>70</v>
      </c>
      <c r="E14" s="23" t="s">
        <v>70</v>
      </c>
      <c r="F14" s="23" t="s">
        <v>70</v>
      </c>
      <c r="G14" s="24">
        <v>80812.444844352925</v>
      </c>
      <c r="H14" s="24">
        <v>86408.491612107464</v>
      </c>
      <c r="I14" s="24">
        <v>90583.701713195653</v>
      </c>
      <c r="J14" s="24">
        <v>93470</v>
      </c>
      <c r="K14" s="24">
        <v>101420.4</v>
      </c>
      <c r="L14" s="24">
        <v>111000</v>
      </c>
      <c r="M14" s="210">
        <v>120000</v>
      </c>
      <c r="N14" s="210">
        <v>131721</v>
      </c>
      <c r="O14" s="84">
        <v>135012</v>
      </c>
      <c r="P14" s="84">
        <v>148670</v>
      </c>
      <c r="Q14" s="84">
        <v>164573</v>
      </c>
      <c r="R14" s="84">
        <v>174685</v>
      </c>
      <c r="S14" s="84">
        <v>175292.27278865629</v>
      </c>
      <c r="T14" s="85">
        <f t="shared" si="0"/>
        <v>1.1691247322893672</v>
      </c>
      <c r="U14" s="85">
        <f t="shared" si="1"/>
        <v>6.5133848132174127E-2</v>
      </c>
      <c r="V14" s="208"/>
      <c r="X14"/>
    </row>
    <row r="15" spans="1:24">
      <c r="A15" s="23" t="s">
        <v>76</v>
      </c>
      <c r="B15" s="23" t="s">
        <v>70</v>
      </c>
      <c r="C15" s="23" t="s">
        <v>70</v>
      </c>
      <c r="D15" s="23" t="s">
        <v>70</v>
      </c>
      <c r="E15" s="23" t="s">
        <v>70</v>
      </c>
      <c r="F15" s="23" t="s">
        <v>70</v>
      </c>
      <c r="G15" s="24">
        <v>77140.142928829751</v>
      </c>
      <c r="H15" s="24">
        <v>77833.40549059672</v>
      </c>
      <c r="I15" s="24">
        <v>80711.599838585433</v>
      </c>
      <c r="J15" s="24">
        <v>86280</v>
      </c>
      <c r="K15" s="24">
        <v>87776.4</v>
      </c>
      <c r="L15" s="24">
        <v>92000</v>
      </c>
      <c r="M15" s="210">
        <v>97000</v>
      </c>
      <c r="N15" s="210">
        <v>103570</v>
      </c>
      <c r="O15" s="84">
        <v>102954</v>
      </c>
      <c r="P15" s="84">
        <v>113935</v>
      </c>
      <c r="Q15" s="84">
        <v>125146</v>
      </c>
      <c r="R15" s="84">
        <v>127922</v>
      </c>
      <c r="S15" s="84">
        <v>126512.18386432082</v>
      </c>
      <c r="T15" s="85">
        <f t="shared" si="0"/>
        <v>0.64003045704805339</v>
      </c>
      <c r="U15" s="85">
        <f t="shared" si="1"/>
        <v>1.0916720185390005E-2</v>
      </c>
      <c r="V15" s="208"/>
      <c r="X15"/>
    </row>
    <row r="16" spans="1:24">
      <c r="A16" s="23" t="s">
        <v>77</v>
      </c>
      <c r="B16" s="23" t="s">
        <v>70</v>
      </c>
      <c r="C16" s="23" t="s">
        <v>70</v>
      </c>
      <c r="D16" s="23" t="s">
        <v>70</v>
      </c>
      <c r="E16" s="23" t="s">
        <v>70</v>
      </c>
      <c r="F16" s="23" t="s">
        <v>70</v>
      </c>
      <c r="G16" s="24">
        <v>156376.25235763355</v>
      </c>
      <c r="H16" s="24">
        <v>168254.99598203442</v>
      </c>
      <c r="I16" s="24">
        <v>172096.53692358488</v>
      </c>
      <c r="J16" s="24">
        <v>179750</v>
      </c>
      <c r="K16" s="24">
        <v>189348.4</v>
      </c>
      <c r="L16" s="24">
        <v>200000</v>
      </c>
      <c r="M16" s="210">
        <v>208000</v>
      </c>
      <c r="N16" s="210">
        <v>218963</v>
      </c>
      <c r="O16" s="84">
        <v>218621</v>
      </c>
      <c r="P16" s="84">
        <v>242274</v>
      </c>
      <c r="Q16" s="84">
        <v>270138</v>
      </c>
      <c r="R16" s="84">
        <v>284334</v>
      </c>
      <c r="S16" s="84">
        <v>281365.03679835546</v>
      </c>
      <c r="T16" s="85">
        <f t="shared" si="0"/>
        <v>0.79928238819070629</v>
      </c>
      <c r="U16" s="85">
        <f t="shared" si="1"/>
        <v>4.1560375801832618E-2</v>
      </c>
      <c r="V16" s="208"/>
      <c r="X16"/>
    </row>
    <row r="17" spans="1:28">
      <c r="A17" s="23" t="s">
        <v>78</v>
      </c>
      <c r="B17" s="23" t="s">
        <v>70</v>
      </c>
      <c r="C17" s="23" t="s">
        <v>70</v>
      </c>
      <c r="D17" s="23" t="s">
        <v>70</v>
      </c>
      <c r="E17" s="23" t="s">
        <v>70</v>
      </c>
      <c r="F17" s="23" t="s">
        <v>70</v>
      </c>
      <c r="G17" s="24">
        <v>54407.918187953146</v>
      </c>
      <c r="H17" s="24">
        <v>57682.988743466907</v>
      </c>
      <c r="I17" s="24">
        <v>58496.482813015878</v>
      </c>
      <c r="J17" s="24">
        <v>57520</v>
      </c>
      <c r="K17" s="24">
        <v>62307.600000000006</v>
      </c>
      <c r="L17" s="24">
        <v>65000</v>
      </c>
      <c r="M17" s="210">
        <v>66000</v>
      </c>
      <c r="N17" s="210">
        <v>69745</v>
      </c>
      <c r="O17" s="84">
        <v>70124</v>
      </c>
      <c r="P17" s="84">
        <v>77470</v>
      </c>
      <c r="Q17" s="84">
        <v>85943</v>
      </c>
      <c r="R17" s="84">
        <v>91333</v>
      </c>
      <c r="S17" s="84">
        <v>91351.766254662463</v>
      </c>
      <c r="T17" s="85">
        <f t="shared" si="0"/>
        <v>0.67901602004116601</v>
      </c>
      <c r="U17" s="85">
        <f t="shared" si="1"/>
        <v>6.2934343165382448E-2</v>
      </c>
      <c r="V17" s="208"/>
      <c r="X17"/>
    </row>
    <row r="18" spans="1:28">
      <c r="A18" s="23" t="s">
        <v>218</v>
      </c>
      <c r="B18" s="23" t="s">
        <v>70</v>
      </c>
      <c r="C18" s="23" t="s">
        <v>70</v>
      </c>
      <c r="D18" s="23" t="s">
        <v>70</v>
      </c>
      <c r="E18" s="23" t="s">
        <v>70</v>
      </c>
      <c r="F18" s="23" t="s">
        <v>70</v>
      </c>
      <c r="G18" s="24">
        <v>5490.6473326296482</v>
      </c>
      <c r="H18" s="24">
        <v>5923.8517651016327</v>
      </c>
      <c r="I18" s="24">
        <v>6227.1635056311679</v>
      </c>
      <c r="J18" s="24">
        <v>7190</v>
      </c>
      <c r="K18" s="24">
        <v>6670.4000000000005</v>
      </c>
      <c r="L18" s="24">
        <v>7000</v>
      </c>
      <c r="M18" s="210">
        <v>7000</v>
      </c>
      <c r="N18" s="210">
        <v>7900</v>
      </c>
      <c r="O18" s="84">
        <v>7770</v>
      </c>
      <c r="P18" s="84">
        <v>8381</v>
      </c>
      <c r="Q18" s="84">
        <v>9229</v>
      </c>
      <c r="R18" s="84">
        <v>9823</v>
      </c>
      <c r="S18" s="84">
        <v>9932.8005313261019</v>
      </c>
      <c r="T18" s="85">
        <f t="shared" si="0"/>
        <v>0.80903997827319263</v>
      </c>
      <c r="U18" s="85">
        <f t="shared" si="1"/>
        <v>7.625967399784396E-2</v>
      </c>
      <c r="V18" s="208"/>
      <c r="X18"/>
    </row>
    <row r="19" spans="1:28">
      <c r="A19" s="23" t="s">
        <v>219</v>
      </c>
      <c r="B19" s="23" t="s">
        <v>70</v>
      </c>
      <c r="C19" s="23" t="s">
        <v>70</v>
      </c>
      <c r="D19" s="23" t="s">
        <v>70</v>
      </c>
      <c r="E19" s="23" t="s">
        <v>70</v>
      </c>
      <c r="F19" s="23" t="s">
        <v>70</v>
      </c>
      <c r="G19" s="24">
        <v>3272.5856967347859</v>
      </c>
      <c r="H19" s="24">
        <v>3671.338200574351</v>
      </c>
      <c r="I19" s="24">
        <v>3779.3526908543968</v>
      </c>
      <c r="J19" s="24">
        <v>7190</v>
      </c>
      <c r="K19" s="24">
        <v>4017.4</v>
      </c>
      <c r="L19" s="24">
        <v>4000</v>
      </c>
      <c r="M19" s="210">
        <v>5000</v>
      </c>
      <c r="N19" s="210">
        <v>4832</v>
      </c>
      <c r="O19" s="84">
        <v>4819</v>
      </c>
      <c r="P19" s="84">
        <v>5171</v>
      </c>
      <c r="Q19" s="84">
        <v>5434</v>
      </c>
      <c r="R19" s="84">
        <v>5697</v>
      </c>
      <c r="S19" s="84">
        <v>5717.9026782346291</v>
      </c>
      <c r="T19" s="85">
        <f t="shared" si="0"/>
        <v>0.74721251270506139</v>
      </c>
      <c r="U19" s="85">
        <f t="shared" si="1"/>
        <v>5.2245616163899354E-2</v>
      </c>
      <c r="V19" s="208"/>
      <c r="X19"/>
    </row>
    <row r="20" spans="1:28">
      <c r="A20" s="23" t="s">
        <v>220</v>
      </c>
      <c r="B20" s="131" t="s">
        <v>70</v>
      </c>
      <c r="C20" s="131" t="s">
        <v>70</v>
      </c>
      <c r="D20" s="131" t="s">
        <v>70</v>
      </c>
      <c r="E20" s="131" t="s">
        <v>70</v>
      </c>
      <c r="F20" s="131" t="s">
        <v>70</v>
      </c>
      <c r="G20" s="24">
        <v>132.99648734231974</v>
      </c>
      <c r="H20" s="24">
        <v>147.06065570706849</v>
      </c>
      <c r="I20" s="24">
        <v>142.81521699255293</v>
      </c>
      <c r="J20" s="24">
        <v>0</v>
      </c>
      <c r="K20" s="24">
        <v>151.60000000000002</v>
      </c>
      <c r="L20" s="24">
        <v>0</v>
      </c>
      <c r="M20" s="210">
        <v>189</v>
      </c>
      <c r="N20" s="210">
        <v>189</v>
      </c>
      <c r="O20" s="84">
        <v>165</v>
      </c>
      <c r="P20" s="84">
        <v>218</v>
      </c>
      <c r="Q20" s="84">
        <v>257</v>
      </c>
      <c r="R20" s="84">
        <v>281</v>
      </c>
      <c r="S20" s="84">
        <v>287.84516129032261</v>
      </c>
      <c r="T20" s="85">
        <f t="shared" si="0"/>
        <v>1.1643064944222006</v>
      </c>
      <c r="U20" s="85">
        <f t="shared" si="1"/>
        <v>0.12002008284172221</v>
      </c>
      <c r="V20" s="208"/>
      <c r="X20"/>
    </row>
    <row r="21" spans="1:28">
      <c r="A21" s="23" t="s">
        <v>221</v>
      </c>
      <c r="B21" s="23" t="s">
        <v>70</v>
      </c>
      <c r="C21" s="23" t="s">
        <v>70</v>
      </c>
      <c r="D21" s="23" t="s">
        <v>70</v>
      </c>
      <c r="E21" s="23" t="s">
        <v>70</v>
      </c>
      <c r="F21" s="23" t="s">
        <v>70</v>
      </c>
      <c r="G21" s="24">
        <v>9803.2219549756883</v>
      </c>
      <c r="H21" s="24">
        <v>9447.0936715484422</v>
      </c>
      <c r="I21" s="24">
        <v>8203.4740819545841</v>
      </c>
      <c r="J21" s="24">
        <v>7190</v>
      </c>
      <c r="K21" s="24">
        <v>10763.599999999999</v>
      </c>
      <c r="L21" s="24">
        <v>13000</v>
      </c>
      <c r="M21" s="210">
        <v>14000</v>
      </c>
      <c r="N21" s="210">
        <v>16980</v>
      </c>
      <c r="O21" s="84">
        <v>18552</v>
      </c>
      <c r="P21" s="84">
        <v>16049</v>
      </c>
      <c r="Q21" s="84">
        <v>20588</v>
      </c>
      <c r="R21" s="84">
        <v>19624</v>
      </c>
      <c r="S21" s="84">
        <v>19580.767400668246</v>
      </c>
      <c r="T21" s="85">
        <f t="shared" si="0"/>
        <v>0.9973808091461096</v>
      </c>
      <c r="U21" s="85">
        <f t="shared" si="1"/>
        <v>-4.892328537651805E-2</v>
      </c>
      <c r="V21" s="208"/>
      <c r="X21"/>
    </row>
    <row r="22" spans="1:28">
      <c r="A22" s="23" t="s">
        <v>222</v>
      </c>
      <c r="B22" s="23" t="s">
        <v>70</v>
      </c>
      <c r="C22" s="23" t="s">
        <v>70</v>
      </c>
      <c r="D22" s="23" t="s">
        <v>70</v>
      </c>
      <c r="E22" s="23" t="s">
        <v>70</v>
      </c>
      <c r="F22" s="23" t="s">
        <v>70</v>
      </c>
      <c r="G22" s="24">
        <v>9165.856275198561</v>
      </c>
      <c r="H22" s="24">
        <v>1134.0240704171831</v>
      </c>
      <c r="I22" s="24">
        <v>1280.0863934847207</v>
      </c>
      <c r="J22" s="24">
        <v>0</v>
      </c>
      <c r="K22" s="24">
        <v>3032</v>
      </c>
      <c r="L22" s="24">
        <v>6000</v>
      </c>
      <c r="M22" s="210">
        <v>8000</v>
      </c>
      <c r="N22" s="210">
        <v>9834</v>
      </c>
      <c r="O22" s="84">
        <v>13898</v>
      </c>
      <c r="P22" s="84">
        <v>18788</v>
      </c>
      <c r="Q22" s="84">
        <v>24938</v>
      </c>
      <c r="R22" s="84">
        <v>31485</v>
      </c>
      <c r="S22" s="84">
        <v>35007.375347208239</v>
      </c>
      <c r="T22" s="85">
        <f t="shared" si="0"/>
        <v>2.8193240539820565</v>
      </c>
      <c r="U22" s="85">
        <f t="shared" si="1"/>
        <v>0.40377637930901594</v>
      </c>
      <c r="V22" s="208"/>
      <c r="X22"/>
    </row>
    <row r="23" spans="1:28" ht="17.25">
      <c r="A23" s="6" t="s">
        <v>223</v>
      </c>
      <c r="B23" s="6" t="s">
        <v>70</v>
      </c>
      <c r="C23" s="6" t="s">
        <v>70</v>
      </c>
      <c r="D23" s="6" t="s">
        <v>70</v>
      </c>
      <c r="E23" s="6" t="s">
        <v>70</v>
      </c>
      <c r="F23" s="6" t="s">
        <v>70</v>
      </c>
      <c r="G23" s="43" t="s">
        <v>70</v>
      </c>
      <c r="H23" s="43">
        <v>937000</v>
      </c>
      <c r="I23" s="43">
        <v>973000</v>
      </c>
      <c r="J23" s="43">
        <v>988000</v>
      </c>
      <c r="K23" s="43">
        <v>1026000</v>
      </c>
      <c r="L23" s="43">
        <v>1056000</v>
      </c>
      <c r="M23" s="201">
        <v>1160000</v>
      </c>
      <c r="N23" s="201">
        <v>1320000</v>
      </c>
      <c r="O23" s="82">
        <v>1340000</v>
      </c>
      <c r="P23" s="82">
        <v>1510000</v>
      </c>
      <c r="Q23" s="82">
        <v>1649000</v>
      </c>
      <c r="R23" s="82">
        <v>1725000</v>
      </c>
      <c r="S23" s="82">
        <v>1383000</v>
      </c>
      <c r="T23" s="83" t="s">
        <v>70</v>
      </c>
      <c r="U23" s="83">
        <f t="shared" si="1"/>
        <v>-0.16130988477865374</v>
      </c>
      <c r="V23" s="208"/>
      <c r="X23"/>
      <c r="Z23" s="51"/>
    </row>
    <row r="24" spans="1:28" ht="17.25">
      <c r="A24" s="203" t="s">
        <v>503</v>
      </c>
      <c r="X24"/>
      <c r="AB24" s="91"/>
    </row>
    <row r="25" spans="1:28" ht="17.25">
      <c r="A25" s="77" t="s">
        <v>502</v>
      </c>
      <c r="R25" s="51"/>
      <c r="S25" s="51"/>
      <c r="T25" s="51"/>
      <c r="U25" s="51"/>
      <c r="V25" s="51"/>
      <c r="W25" s="51"/>
      <c r="X25" s="51"/>
      <c r="AB25" s="91"/>
    </row>
    <row r="26" spans="1:28">
      <c r="A26" s="77" t="s">
        <v>224</v>
      </c>
      <c r="X26"/>
    </row>
    <row r="27" spans="1:28">
      <c r="A27" s="77"/>
      <c r="X27"/>
    </row>
    <row r="28" spans="1:28" ht="26.25">
      <c r="A28" s="303" t="s">
        <v>32</v>
      </c>
      <c r="B28" s="304"/>
      <c r="C28" s="304"/>
      <c r="D28" s="304"/>
      <c r="E28" s="304"/>
      <c r="F28" s="304"/>
      <c r="G28" s="304"/>
      <c r="H28" s="304"/>
      <c r="I28" s="304"/>
      <c r="J28" s="304"/>
      <c r="K28" s="304"/>
      <c r="L28" s="304"/>
      <c r="M28" s="304"/>
      <c r="N28" s="304"/>
      <c r="O28" s="304"/>
      <c r="P28" s="304"/>
      <c r="Q28" s="304"/>
      <c r="R28" s="304"/>
      <c r="S28" s="307"/>
      <c r="T28" s="304"/>
      <c r="U28" s="304"/>
      <c r="V28" s="305"/>
      <c r="X28"/>
    </row>
    <row r="29" spans="1:28" ht="70.5" customHeight="1">
      <c r="A29" s="81" t="s">
        <v>225</v>
      </c>
      <c r="B29" s="78" t="s">
        <v>216</v>
      </c>
      <c r="C29" s="78" t="s">
        <v>82</v>
      </c>
      <c r="D29" s="78" t="s">
        <v>83</v>
      </c>
      <c r="E29" s="78" t="s">
        <v>84</v>
      </c>
      <c r="F29" s="78" t="s">
        <v>5</v>
      </c>
      <c r="G29" s="78" t="s">
        <v>6</v>
      </c>
      <c r="H29" s="78" t="s">
        <v>7</v>
      </c>
      <c r="I29" s="78" t="s">
        <v>8</v>
      </c>
      <c r="J29" s="78" t="s">
        <v>9</v>
      </c>
      <c r="K29" s="78" t="s">
        <v>10</v>
      </c>
      <c r="L29" s="78" t="s">
        <v>11</v>
      </c>
      <c r="M29" s="78" t="s">
        <v>12</v>
      </c>
      <c r="N29" s="78" t="s">
        <v>13</v>
      </c>
      <c r="O29" s="78" t="s">
        <v>14</v>
      </c>
      <c r="P29" s="86" t="s">
        <v>85</v>
      </c>
      <c r="Q29" s="86" t="s">
        <v>458</v>
      </c>
      <c r="R29" s="213" t="s">
        <v>509</v>
      </c>
      <c r="S29" s="213" t="s">
        <v>524</v>
      </c>
      <c r="T29" s="213" t="s">
        <v>537</v>
      </c>
      <c r="U29" s="213" t="s">
        <v>526</v>
      </c>
      <c r="V29" s="213" t="s">
        <v>438</v>
      </c>
      <c r="X29"/>
    </row>
    <row r="30" spans="1:28">
      <c r="A30" s="6" t="s">
        <v>226</v>
      </c>
      <c r="B30" s="43">
        <v>2843000</v>
      </c>
      <c r="C30" s="43">
        <v>3061000</v>
      </c>
      <c r="D30" s="43">
        <v>3270000</v>
      </c>
      <c r="E30" s="43">
        <v>3373000</v>
      </c>
      <c r="F30" s="43">
        <v>3391000</v>
      </c>
      <c r="G30" s="43">
        <v>3480000</v>
      </c>
      <c r="H30" s="43">
        <v>3553000</v>
      </c>
      <c r="I30" s="43">
        <v>3599000</v>
      </c>
      <c r="J30" s="43">
        <v>3708000</v>
      </c>
      <c r="K30" s="43">
        <v>3719000</v>
      </c>
      <c r="L30" s="43">
        <v>3840197</v>
      </c>
      <c r="M30" s="201">
        <v>3839000</v>
      </c>
      <c r="N30" s="201">
        <v>3854000</v>
      </c>
      <c r="O30" s="87">
        <v>4202189</v>
      </c>
      <c r="P30" s="88">
        <v>4588393</v>
      </c>
      <c r="Q30" s="89">
        <v>4828187</v>
      </c>
      <c r="R30" s="89">
        <v>5214323</v>
      </c>
      <c r="S30" s="89">
        <v>5598000</v>
      </c>
      <c r="T30" s="310">
        <f>(S30-I30)/I30</f>
        <v>0.55543206446235061</v>
      </c>
      <c r="U30" s="90">
        <f>(S30-R30)/R30</f>
        <v>7.3581364253806292E-2</v>
      </c>
      <c r="V30" s="193"/>
      <c r="W30" s="91"/>
      <c r="X30"/>
      <c r="AB30" s="91"/>
    </row>
    <row r="31" spans="1:28">
      <c r="A31" s="6" t="s">
        <v>227</v>
      </c>
      <c r="B31" s="43"/>
      <c r="C31" s="43"/>
      <c r="D31" s="43"/>
      <c r="E31" s="43"/>
      <c r="F31" s="43"/>
      <c r="G31" s="43">
        <v>3288685</v>
      </c>
      <c r="H31" s="43">
        <v>3366725</v>
      </c>
      <c r="I31" s="43">
        <v>3400228</v>
      </c>
      <c r="J31" s="43">
        <v>4218353</v>
      </c>
      <c r="K31" s="43">
        <v>3564263</v>
      </c>
      <c r="L31" s="43">
        <v>3678105</v>
      </c>
      <c r="M31" s="201">
        <v>3670956</v>
      </c>
      <c r="N31" s="201">
        <v>3854372</v>
      </c>
      <c r="O31" s="92">
        <v>3980985</v>
      </c>
      <c r="P31" s="93">
        <v>4305388</v>
      </c>
      <c r="Q31" s="89">
        <v>4535584</v>
      </c>
      <c r="R31" s="89">
        <v>4889327</v>
      </c>
      <c r="S31" s="89">
        <v>5315000</v>
      </c>
      <c r="T31" s="310">
        <f t="shared" ref="T31:T40" si="2">(S31-I31)/I31</f>
        <v>0.56313047242714309</v>
      </c>
      <c r="U31" s="90">
        <f t="shared" ref="U31:U40" si="3">(S31-R31)/R31</f>
        <v>8.7061675359410409E-2</v>
      </c>
      <c r="V31" s="193"/>
      <c r="W31" s="91"/>
      <c r="X31"/>
    </row>
    <row r="32" spans="1:28">
      <c r="A32" s="23" t="s">
        <v>228</v>
      </c>
      <c r="B32" s="94" t="s">
        <v>70</v>
      </c>
      <c r="C32" s="94" t="s">
        <v>70</v>
      </c>
      <c r="D32" s="94" t="s">
        <v>70</v>
      </c>
      <c r="E32" s="94" t="s">
        <v>70</v>
      </c>
      <c r="F32" s="94" t="s">
        <v>70</v>
      </c>
      <c r="G32" s="24">
        <v>326860</v>
      </c>
      <c r="H32" s="24">
        <v>340493</v>
      </c>
      <c r="I32" s="24">
        <v>342854</v>
      </c>
      <c r="J32" s="24">
        <v>361207</v>
      </c>
      <c r="K32" s="24">
        <v>356363</v>
      </c>
      <c r="L32" s="24">
        <v>368066</v>
      </c>
      <c r="M32" s="210">
        <v>358809</v>
      </c>
      <c r="N32" s="210">
        <v>370421</v>
      </c>
      <c r="O32" s="95">
        <v>379217</v>
      </c>
      <c r="P32" s="96" t="s">
        <v>70</v>
      </c>
      <c r="Q32" s="96" t="s">
        <v>70</v>
      </c>
      <c r="R32" s="217" t="s">
        <v>70</v>
      </c>
      <c r="S32" s="217"/>
      <c r="T32" s="220"/>
      <c r="U32" s="90"/>
      <c r="V32" s="208"/>
      <c r="W32" s="91"/>
      <c r="X32"/>
    </row>
    <row r="33" spans="1:25">
      <c r="A33" s="23" t="s">
        <v>91</v>
      </c>
      <c r="B33" s="94" t="s">
        <v>70</v>
      </c>
      <c r="C33" s="94" t="s">
        <v>70</v>
      </c>
      <c r="D33" s="94" t="s">
        <v>70</v>
      </c>
      <c r="E33" s="94" t="s">
        <v>70</v>
      </c>
      <c r="F33" s="94" t="s">
        <v>70</v>
      </c>
      <c r="G33" s="24">
        <v>345092</v>
      </c>
      <c r="H33" s="24">
        <v>350076</v>
      </c>
      <c r="I33" s="24">
        <v>349407</v>
      </c>
      <c r="J33" s="24">
        <v>364490</v>
      </c>
      <c r="K33" s="24">
        <v>362633</v>
      </c>
      <c r="L33" s="24">
        <v>372247</v>
      </c>
      <c r="M33" s="210">
        <v>365954</v>
      </c>
      <c r="N33" s="210">
        <v>383574</v>
      </c>
      <c r="O33" s="95">
        <v>400079</v>
      </c>
      <c r="P33" s="96" t="s">
        <v>70</v>
      </c>
      <c r="Q33" s="96" t="s">
        <v>70</v>
      </c>
      <c r="R33" s="217" t="s">
        <v>70</v>
      </c>
      <c r="S33" s="217"/>
      <c r="T33" s="220"/>
      <c r="U33" s="90"/>
      <c r="V33" s="208"/>
      <c r="W33" s="91"/>
      <c r="X33"/>
    </row>
    <row r="34" spans="1:25">
      <c r="A34" s="23" t="s">
        <v>73</v>
      </c>
      <c r="B34" s="94" t="s">
        <v>70</v>
      </c>
      <c r="C34" s="94" t="s">
        <v>70</v>
      </c>
      <c r="D34" s="94" t="s">
        <v>70</v>
      </c>
      <c r="E34" s="94" t="s">
        <v>70</v>
      </c>
      <c r="F34" s="94" t="s">
        <v>70</v>
      </c>
      <c r="G34" s="24">
        <v>276565</v>
      </c>
      <c r="H34" s="24">
        <v>284021</v>
      </c>
      <c r="I34" s="24">
        <v>288852</v>
      </c>
      <c r="J34" s="24">
        <v>304422</v>
      </c>
      <c r="K34" s="97" t="s">
        <v>70</v>
      </c>
      <c r="L34" s="97" t="s">
        <v>70</v>
      </c>
      <c r="M34" s="97" t="s">
        <v>70</v>
      </c>
      <c r="N34" s="97" t="s">
        <v>70</v>
      </c>
      <c r="O34" s="98" t="s">
        <v>70</v>
      </c>
      <c r="P34" s="96" t="s">
        <v>70</v>
      </c>
      <c r="Q34" s="96" t="s">
        <v>70</v>
      </c>
      <c r="R34" s="217" t="s">
        <v>70</v>
      </c>
      <c r="S34" s="217"/>
      <c r="T34" s="220"/>
      <c r="U34" s="90"/>
      <c r="V34" s="208"/>
      <c r="W34" s="91"/>
      <c r="X34"/>
    </row>
    <row r="35" spans="1:25">
      <c r="A35" s="23" t="s">
        <v>74</v>
      </c>
      <c r="B35" s="94" t="s">
        <v>70</v>
      </c>
      <c r="C35" s="94" t="s">
        <v>70</v>
      </c>
      <c r="D35" s="94" t="s">
        <v>70</v>
      </c>
      <c r="E35" s="94" t="s">
        <v>70</v>
      </c>
      <c r="F35" s="94" t="s">
        <v>70</v>
      </c>
      <c r="G35" s="24">
        <v>319428</v>
      </c>
      <c r="H35" s="24">
        <v>328882</v>
      </c>
      <c r="I35" s="24">
        <v>335229</v>
      </c>
      <c r="J35" s="24">
        <v>358579</v>
      </c>
      <c r="K35" s="97" t="s">
        <v>70</v>
      </c>
      <c r="L35" s="97" t="s">
        <v>70</v>
      </c>
      <c r="M35" s="97" t="s">
        <v>70</v>
      </c>
      <c r="N35" s="97" t="s">
        <v>70</v>
      </c>
      <c r="O35" s="98" t="s">
        <v>70</v>
      </c>
      <c r="P35" s="96" t="s">
        <v>70</v>
      </c>
      <c r="Q35" s="96" t="s">
        <v>70</v>
      </c>
      <c r="R35" s="217" t="s">
        <v>70</v>
      </c>
      <c r="S35" s="217"/>
      <c r="T35" s="220"/>
      <c r="U35" s="90"/>
      <c r="V35" s="208"/>
      <c r="W35" s="91"/>
      <c r="X35"/>
    </row>
    <row r="36" spans="1:25" ht="17.25">
      <c r="A36" s="23" t="s">
        <v>229</v>
      </c>
      <c r="B36" s="94" t="s">
        <v>70</v>
      </c>
      <c r="C36" s="94" t="s">
        <v>70</v>
      </c>
      <c r="D36" s="94" t="s">
        <v>70</v>
      </c>
      <c r="E36" s="94" t="s">
        <v>70</v>
      </c>
      <c r="F36" s="94" t="s">
        <v>70</v>
      </c>
      <c r="G36" s="97" t="s">
        <v>70</v>
      </c>
      <c r="H36" s="97" t="s">
        <v>70</v>
      </c>
      <c r="I36" s="97" t="s">
        <v>70</v>
      </c>
      <c r="J36" s="24">
        <v>656429</v>
      </c>
      <c r="K36" s="24">
        <v>662840</v>
      </c>
      <c r="L36" s="24">
        <v>691624</v>
      </c>
      <c r="M36" s="210">
        <v>695997</v>
      </c>
      <c r="N36" s="210">
        <v>732168</v>
      </c>
      <c r="O36" s="95">
        <v>757347</v>
      </c>
      <c r="P36" s="99">
        <v>829761</v>
      </c>
      <c r="Q36" s="216">
        <v>884660</v>
      </c>
      <c r="R36" s="217">
        <v>967501</v>
      </c>
      <c r="S36" s="309">
        <v>1052000</v>
      </c>
      <c r="T36" s="220"/>
      <c r="U36" s="90">
        <f t="shared" si="3"/>
        <v>8.7337377429067262E-2</v>
      </c>
      <c r="V36" s="208"/>
      <c r="W36" s="91"/>
      <c r="X36"/>
    </row>
    <row r="37" spans="1:25">
      <c r="A37" s="23" t="s">
        <v>75</v>
      </c>
      <c r="B37" s="94" t="s">
        <v>70</v>
      </c>
      <c r="C37" s="94" t="s">
        <v>70</v>
      </c>
      <c r="D37" s="94" t="s">
        <v>70</v>
      </c>
      <c r="E37" s="94" t="s">
        <v>70</v>
      </c>
      <c r="F37" s="94" t="s">
        <v>70</v>
      </c>
      <c r="G37" s="24">
        <v>341076</v>
      </c>
      <c r="H37" s="24">
        <v>344575</v>
      </c>
      <c r="I37" s="24">
        <v>346369</v>
      </c>
      <c r="J37" s="24">
        <v>360622</v>
      </c>
      <c r="K37" s="24">
        <v>373704</v>
      </c>
      <c r="L37" s="24">
        <v>386454</v>
      </c>
      <c r="M37" s="210">
        <v>387443</v>
      </c>
      <c r="N37" s="210">
        <v>405968</v>
      </c>
      <c r="O37" s="95">
        <v>415808</v>
      </c>
      <c r="P37" s="99">
        <v>444709</v>
      </c>
      <c r="Q37" s="216">
        <v>467631</v>
      </c>
      <c r="R37" s="217">
        <v>502729</v>
      </c>
      <c r="S37" s="309">
        <v>532000</v>
      </c>
      <c r="T37" s="220">
        <f t="shared" si="2"/>
        <v>0.53593422044120576</v>
      </c>
      <c r="U37" s="90">
        <f t="shared" si="3"/>
        <v>5.8224212249542003E-2</v>
      </c>
      <c r="V37" s="208"/>
      <c r="W37" s="91"/>
      <c r="X37"/>
    </row>
    <row r="38" spans="1:25">
      <c r="A38" s="23" t="s">
        <v>93</v>
      </c>
      <c r="B38" s="94" t="s">
        <v>70</v>
      </c>
      <c r="C38" s="94" t="s">
        <v>70</v>
      </c>
      <c r="D38" s="94" t="s">
        <v>70</v>
      </c>
      <c r="E38" s="94" t="s">
        <v>70</v>
      </c>
      <c r="F38" s="94" t="s">
        <v>70</v>
      </c>
      <c r="G38" s="24">
        <v>1118917</v>
      </c>
      <c r="H38" s="24">
        <v>1143820</v>
      </c>
      <c r="I38" s="24">
        <v>1158283</v>
      </c>
      <c r="J38" s="24">
        <v>1207163</v>
      </c>
      <c r="K38" s="24">
        <v>1199454</v>
      </c>
      <c r="L38" s="24">
        <v>1234267</v>
      </c>
      <c r="M38" s="210">
        <v>1236831</v>
      </c>
      <c r="N38" s="210">
        <v>1301925</v>
      </c>
      <c r="O38" s="95">
        <v>1336704</v>
      </c>
      <c r="P38" s="99">
        <v>1423892</v>
      </c>
      <c r="Q38" s="217">
        <v>1475600</v>
      </c>
      <c r="R38" s="217">
        <v>1560240</v>
      </c>
      <c r="S38" s="309">
        <v>1636000</v>
      </c>
      <c r="T38" s="220">
        <f t="shared" si="2"/>
        <v>0.41243547561347271</v>
      </c>
      <c r="U38" s="90">
        <f t="shared" si="3"/>
        <v>4.8556632312977493E-2</v>
      </c>
      <c r="V38" s="208"/>
      <c r="W38" s="91"/>
      <c r="X38"/>
    </row>
    <row r="39" spans="1:25">
      <c r="A39" s="23" t="s">
        <v>78</v>
      </c>
      <c r="B39" s="94" t="s">
        <v>70</v>
      </c>
      <c r="C39" s="94" t="s">
        <v>70</v>
      </c>
      <c r="D39" s="94" t="s">
        <v>70</v>
      </c>
      <c r="E39" s="94" t="s">
        <v>70</v>
      </c>
      <c r="F39" s="94" t="s">
        <v>70</v>
      </c>
      <c r="G39" s="24">
        <v>560747</v>
      </c>
      <c r="H39" s="24">
        <v>574858</v>
      </c>
      <c r="I39" s="24">
        <v>579234</v>
      </c>
      <c r="J39" s="24">
        <v>605441</v>
      </c>
      <c r="K39" s="24">
        <v>609269</v>
      </c>
      <c r="L39" s="24">
        <v>625447</v>
      </c>
      <c r="M39" s="210">
        <v>625922</v>
      </c>
      <c r="N39" s="210">
        <v>660316</v>
      </c>
      <c r="O39" s="95">
        <v>691830</v>
      </c>
      <c r="P39" s="99">
        <v>762112</v>
      </c>
      <c r="Q39" s="217">
        <v>821665</v>
      </c>
      <c r="R39" s="217">
        <v>906584</v>
      </c>
      <c r="S39" s="309">
        <v>983000</v>
      </c>
      <c r="T39" s="220">
        <f t="shared" si="2"/>
        <v>0.69706888753077345</v>
      </c>
      <c r="U39" s="90">
        <f t="shared" si="3"/>
        <v>8.4290038209366147E-2</v>
      </c>
      <c r="V39" s="208"/>
      <c r="W39" s="91"/>
      <c r="X39"/>
    </row>
    <row r="40" spans="1:25">
      <c r="A40" s="5" t="s">
        <v>230</v>
      </c>
      <c r="B40" s="94" t="s">
        <v>70</v>
      </c>
      <c r="C40" s="94" t="s">
        <v>70</v>
      </c>
      <c r="D40" s="94" t="s">
        <v>70</v>
      </c>
      <c r="E40" s="94" t="s">
        <v>70</v>
      </c>
      <c r="F40" s="94" t="s">
        <v>70</v>
      </c>
      <c r="G40" s="24">
        <v>671952</v>
      </c>
      <c r="H40" s="24">
        <v>690569</v>
      </c>
      <c r="I40" s="24">
        <v>692261</v>
      </c>
      <c r="J40" s="24">
        <v>725697</v>
      </c>
      <c r="K40" s="24">
        <v>718996</v>
      </c>
      <c r="L40" s="24">
        <v>740313</v>
      </c>
      <c r="M40" s="210">
        <v>724763</v>
      </c>
      <c r="N40" s="210">
        <v>753995</v>
      </c>
      <c r="O40" s="210">
        <v>779296</v>
      </c>
      <c r="P40" s="100">
        <v>844914</v>
      </c>
      <c r="Q40" s="217">
        <v>886028</v>
      </c>
      <c r="R40" s="217">
        <v>952273</v>
      </c>
      <c r="S40" s="309">
        <v>1034000</v>
      </c>
      <c r="T40" s="220">
        <f t="shared" si="2"/>
        <v>0.49365629437452058</v>
      </c>
      <c r="U40" s="90">
        <f t="shared" si="3"/>
        <v>8.5823078045896506E-2</v>
      </c>
      <c r="V40" s="208"/>
      <c r="W40" s="91"/>
      <c r="X40"/>
    </row>
    <row r="41" spans="1:25" ht="17.25">
      <c r="A41" s="77" t="s">
        <v>504</v>
      </c>
      <c r="X41" s="101"/>
      <c r="Y41" s="101"/>
    </row>
    <row r="42" spans="1:25">
      <c r="A42" s="77" t="s">
        <v>231</v>
      </c>
    </row>
    <row r="43" spans="1:25">
      <c r="A43" s="235" t="s">
        <v>232</v>
      </c>
    </row>
    <row r="44" spans="1:25" s="206" customFormat="1" ht="17.25">
      <c r="A44" s="235" t="s">
        <v>508</v>
      </c>
    </row>
    <row r="45" spans="1:25">
      <c r="A45" s="77" t="s">
        <v>543</v>
      </c>
    </row>
    <row r="46" spans="1:25" s="11" customFormat="1" ht="26.25">
      <c r="A46" s="434" t="s">
        <v>62</v>
      </c>
      <c r="B46" s="435"/>
      <c r="C46" s="435"/>
      <c r="D46" s="435"/>
      <c r="E46" s="435"/>
      <c r="F46" s="435"/>
      <c r="G46" s="435"/>
      <c r="H46" s="435"/>
      <c r="I46" s="435"/>
      <c r="J46" s="435"/>
      <c r="K46" s="435"/>
      <c r="L46" s="435"/>
      <c r="M46" s="435"/>
      <c r="N46" s="435"/>
      <c r="O46" s="435"/>
      <c r="P46" s="436"/>
    </row>
    <row r="47" spans="1:25" s="102" customFormat="1" ht="52.5" customHeight="1">
      <c r="A47" s="48" t="s">
        <v>481</v>
      </c>
      <c r="B47" s="49">
        <v>2007</v>
      </c>
      <c r="C47" s="49">
        <v>2008</v>
      </c>
      <c r="D47" s="49">
        <v>2009</v>
      </c>
      <c r="E47" s="49">
        <v>2010</v>
      </c>
      <c r="F47" s="49">
        <v>2011</v>
      </c>
      <c r="G47" s="49">
        <v>2012</v>
      </c>
      <c r="H47" s="49">
        <v>2013</v>
      </c>
      <c r="I47" s="49">
        <v>2014</v>
      </c>
      <c r="J47" s="49">
        <v>2015</v>
      </c>
      <c r="K47" s="260">
        <v>2016</v>
      </c>
      <c r="L47" s="260" t="s">
        <v>489</v>
      </c>
      <c r="M47" s="260" t="s">
        <v>533</v>
      </c>
      <c r="N47" s="49" t="s">
        <v>521</v>
      </c>
      <c r="O47" s="49" t="s">
        <v>534</v>
      </c>
      <c r="P47" s="49" t="s">
        <v>438</v>
      </c>
    </row>
    <row r="48" spans="1:25" s="11" customFormat="1">
      <c r="A48" s="6" t="s">
        <v>79</v>
      </c>
      <c r="B48" s="43">
        <v>24495</v>
      </c>
      <c r="C48" s="43">
        <v>26937</v>
      </c>
      <c r="D48" s="43">
        <v>31096</v>
      </c>
      <c r="E48" s="43">
        <v>32306</v>
      </c>
      <c r="F48" s="43">
        <v>34069</v>
      </c>
      <c r="G48" s="43">
        <v>35562</v>
      </c>
      <c r="H48" s="43">
        <v>36786</v>
      </c>
      <c r="I48" s="43">
        <v>40456</v>
      </c>
      <c r="J48" s="66">
        <v>45080</v>
      </c>
      <c r="K48" s="218">
        <v>47772</v>
      </c>
      <c r="L48" s="218">
        <v>51990</v>
      </c>
      <c r="M48" s="218">
        <v>53515</v>
      </c>
      <c r="N48" s="268">
        <f>(M48-B48)/B48</f>
        <v>1.1847315778730354</v>
      </c>
      <c r="O48" s="7">
        <f>(M48-L48)/L48</f>
        <v>2.9332563954606657E-2</v>
      </c>
      <c r="P48" s="6"/>
    </row>
    <row r="49" spans="1:24">
      <c r="A49" s="23" t="s">
        <v>69</v>
      </c>
      <c r="B49" s="24">
        <v>686</v>
      </c>
      <c r="C49" s="24">
        <v>971</v>
      </c>
      <c r="D49" s="24">
        <v>1135</v>
      </c>
      <c r="E49" s="24">
        <v>1169</v>
      </c>
      <c r="F49" s="24">
        <v>1301</v>
      </c>
      <c r="G49" s="24">
        <v>1469</v>
      </c>
      <c r="H49" s="24">
        <v>1511</v>
      </c>
      <c r="I49" s="24">
        <v>1695</v>
      </c>
      <c r="J49" s="68">
        <v>1853</v>
      </c>
      <c r="K49" s="219">
        <v>1959</v>
      </c>
      <c r="L49" s="219"/>
      <c r="M49" s="219"/>
      <c r="N49" s="25"/>
      <c r="O49" s="25"/>
      <c r="P49" s="6"/>
      <c r="X49"/>
    </row>
    <row r="50" spans="1:24">
      <c r="A50" s="23" t="s">
        <v>91</v>
      </c>
      <c r="B50" s="24">
        <v>1472</v>
      </c>
      <c r="C50" s="24">
        <v>1540</v>
      </c>
      <c r="D50" s="24">
        <v>1697</v>
      </c>
      <c r="E50" s="24">
        <v>1754</v>
      </c>
      <c r="F50" s="24">
        <v>1841</v>
      </c>
      <c r="G50" s="24">
        <v>1977</v>
      </c>
      <c r="H50" s="24">
        <v>2091</v>
      </c>
      <c r="I50" s="24">
        <v>2342</v>
      </c>
      <c r="J50" s="68">
        <v>2669</v>
      </c>
      <c r="K50" s="219">
        <v>2852</v>
      </c>
      <c r="L50" s="219"/>
      <c r="M50" s="219"/>
      <c r="N50" s="25"/>
      <c r="O50" s="25"/>
      <c r="P50" s="6"/>
      <c r="X50"/>
    </row>
    <row r="51" spans="1:24">
      <c r="A51" s="23" t="s">
        <v>72</v>
      </c>
      <c r="B51" s="24">
        <v>6571</v>
      </c>
      <c r="C51" s="24">
        <v>8084</v>
      </c>
      <c r="D51" s="24">
        <v>10195</v>
      </c>
      <c r="E51" s="24">
        <v>10906</v>
      </c>
      <c r="F51" s="24">
        <v>11530</v>
      </c>
      <c r="G51" s="24">
        <v>11909</v>
      </c>
      <c r="H51" s="24">
        <v>12404</v>
      </c>
      <c r="I51" s="24">
        <v>13387</v>
      </c>
      <c r="J51" s="68">
        <v>14885</v>
      </c>
      <c r="K51" s="219">
        <v>16176</v>
      </c>
      <c r="L51" s="219"/>
      <c r="M51" s="219"/>
      <c r="N51" s="25"/>
      <c r="O51" s="25"/>
      <c r="P51" s="6"/>
      <c r="X51"/>
    </row>
    <row r="52" spans="1:24">
      <c r="A52" s="23" t="s">
        <v>74</v>
      </c>
      <c r="B52" s="24">
        <v>2501</v>
      </c>
      <c r="C52" s="24">
        <v>2098</v>
      </c>
      <c r="D52" s="24">
        <v>2165</v>
      </c>
      <c r="E52" s="24">
        <v>2149</v>
      </c>
      <c r="F52" s="24">
        <v>2273</v>
      </c>
      <c r="G52" s="24">
        <v>2371</v>
      </c>
      <c r="H52" s="24">
        <v>2414</v>
      </c>
      <c r="I52" s="24">
        <v>2662</v>
      </c>
      <c r="J52" s="68">
        <v>3058</v>
      </c>
      <c r="K52" s="219">
        <v>3194</v>
      </c>
      <c r="L52" s="219"/>
      <c r="M52" s="219"/>
      <c r="N52" s="25"/>
      <c r="O52" s="25"/>
      <c r="P52" s="6"/>
      <c r="X52"/>
    </row>
    <row r="53" spans="1:24">
      <c r="A53" s="23" t="s">
        <v>73</v>
      </c>
      <c r="B53" s="24">
        <v>1893</v>
      </c>
      <c r="C53" s="24">
        <v>2035</v>
      </c>
      <c r="D53" s="24">
        <v>2320</v>
      </c>
      <c r="E53" s="24">
        <v>2360</v>
      </c>
      <c r="F53" s="24">
        <v>2478</v>
      </c>
      <c r="G53" s="24">
        <v>2586</v>
      </c>
      <c r="H53" s="24">
        <v>2772</v>
      </c>
      <c r="I53" s="24">
        <v>3100</v>
      </c>
      <c r="J53" s="68">
        <v>3618</v>
      </c>
      <c r="K53" s="219">
        <v>4064</v>
      </c>
      <c r="L53" s="219"/>
      <c r="M53" s="219"/>
      <c r="N53" s="25"/>
      <c r="O53" s="25"/>
      <c r="P53" s="6"/>
      <c r="X53"/>
    </row>
    <row r="54" spans="1:24">
      <c r="A54" s="23" t="s">
        <v>75</v>
      </c>
      <c r="B54" s="24">
        <v>1943</v>
      </c>
      <c r="C54" s="24">
        <v>2120</v>
      </c>
      <c r="D54" s="24">
        <v>2399</v>
      </c>
      <c r="E54" s="24">
        <v>2348</v>
      </c>
      <c r="F54" s="24">
        <v>2287</v>
      </c>
      <c r="G54" s="24">
        <v>2381</v>
      </c>
      <c r="H54" s="24">
        <v>2426</v>
      </c>
      <c r="I54" s="24">
        <v>2849</v>
      </c>
      <c r="J54" s="68">
        <v>3110</v>
      </c>
      <c r="K54" s="219">
        <v>3149</v>
      </c>
      <c r="L54" s="219"/>
      <c r="M54" s="219"/>
      <c r="N54" s="25"/>
      <c r="O54" s="25"/>
      <c r="P54" s="6"/>
      <c r="X54"/>
    </row>
    <row r="55" spans="1:24">
      <c r="A55" s="23" t="s">
        <v>76</v>
      </c>
      <c r="B55" s="24">
        <v>818</v>
      </c>
      <c r="C55" s="24">
        <v>1097</v>
      </c>
      <c r="D55" s="24">
        <v>1171</v>
      </c>
      <c r="E55" s="24">
        <v>1220</v>
      </c>
      <c r="F55" s="24">
        <v>1215</v>
      </c>
      <c r="G55" s="24">
        <v>1202</v>
      </c>
      <c r="H55" s="24">
        <v>1251</v>
      </c>
      <c r="I55" s="24">
        <v>975</v>
      </c>
      <c r="J55" s="68">
        <v>1375</v>
      </c>
      <c r="K55" s="219">
        <v>1096</v>
      </c>
      <c r="L55" s="219"/>
      <c r="M55" s="219"/>
      <c r="N55" s="25"/>
      <c r="O55" s="25"/>
      <c r="P55" s="6"/>
      <c r="X55"/>
    </row>
    <row r="56" spans="1:24">
      <c r="A56" s="23" t="s">
        <v>77</v>
      </c>
      <c r="B56" s="24">
        <v>5392</v>
      </c>
      <c r="C56" s="24">
        <v>5529</v>
      </c>
      <c r="D56" s="24">
        <v>6116</v>
      </c>
      <c r="E56" s="24">
        <v>6394</v>
      </c>
      <c r="F56" s="24">
        <v>6798</v>
      </c>
      <c r="G56" s="24">
        <v>7028</v>
      </c>
      <c r="H56" s="24">
        <v>7191</v>
      </c>
      <c r="I56" s="24">
        <v>8367</v>
      </c>
      <c r="J56" s="68">
        <v>8854</v>
      </c>
      <c r="K56" s="219">
        <v>9323</v>
      </c>
      <c r="L56" s="219"/>
      <c r="M56" s="219"/>
      <c r="N56" s="25"/>
      <c r="O56" s="25"/>
      <c r="P56" s="6"/>
      <c r="X56"/>
    </row>
    <row r="57" spans="1:24">
      <c r="A57" s="23" t="s">
        <v>78</v>
      </c>
      <c r="B57" s="24">
        <v>3219</v>
      </c>
      <c r="C57" s="24">
        <v>3463</v>
      </c>
      <c r="D57" s="24">
        <v>3898</v>
      </c>
      <c r="E57" s="24">
        <v>4006</v>
      </c>
      <c r="F57" s="24">
        <v>4346</v>
      </c>
      <c r="G57" s="24">
        <v>4639</v>
      </c>
      <c r="H57" s="24">
        <v>4726</v>
      </c>
      <c r="I57" s="24">
        <v>5079</v>
      </c>
      <c r="J57" s="68">
        <v>5658</v>
      </c>
      <c r="K57" s="219">
        <v>5959</v>
      </c>
      <c r="L57" s="219"/>
      <c r="M57" s="219"/>
      <c r="N57" s="25"/>
      <c r="O57" s="25"/>
      <c r="P57" s="6"/>
      <c r="X57"/>
    </row>
    <row r="58" spans="1:24">
      <c r="A58" s="77" t="s">
        <v>541</v>
      </c>
      <c r="V58" s="103"/>
      <c r="W58" s="103"/>
      <c r="X58" s="103"/>
    </row>
    <row r="59" spans="1:24" s="206" customFormat="1">
      <c r="A59" s="77" t="s">
        <v>490</v>
      </c>
      <c r="V59" s="103"/>
      <c r="W59" s="103"/>
      <c r="X59" s="103"/>
    </row>
    <row r="60" spans="1:24">
      <c r="A60" s="104"/>
      <c r="V60" s="103"/>
      <c r="W60" s="103"/>
      <c r="X60" s="103"/>
    </row>
    <row r="61" spans="1:24" ht="26.25">
      <c r="A61" s="446" t="s">
        <v>420</v>
      </c>
      <c r="B61" s="446"/>
      <c r="C61" s="446"/>
      <c r="D61" s="446"/>
      <c r="E61" s="446"/>
      <c r="F61" s="446"/>
      <c r="G61" s="446"/>
      <c r="H61" s="446"/>
      <c r="I61" s="446"/>
      <c r="J61" s="446"/>
      <c r="K61" s="446"/>
      <c r="L61" s="446"/>
      <c r="M61" s="447"/>
      <c r="N61" s="447"/>
      <c r="O61" s="296"/>
      <c r="P61" s="35"/>
      <c r="Q61" s="35"/>
      <c r="V61" s="103"/>
      <c r="W61" s="103"/>
      <c r="X61" s="103"/>
    </row>
    <row r="62" spans="1:24">
      <c r="A62" s="12" t="s">
        <v>419</v>
      </c>
      <c r="B62" s="445">
        <v>2016</v>
      </c>
      <c r="C62" s="445"/>
      <c r="D62" s="445"/>
      <c r="E62" s="445"/>
      <c r="F62" s="445" t="s">
        <v>458</v>
      </c>
      <c r="G62" s="445"/>
      <c r="H62" s="445"/>
      <c r="I62" s="445"/>
      <c r="J62" s="442" t="s">
        <v>475</v>
      </c>
      <c r="K62" s="443"/>
      <c r="L62" s="443"/>
      <c r="M62" s="443"/>
      <c r="N62" s="442" t="s">
        <v>524</v>
      </c>
      <c r="O62" s="443"/>
      <c r="P62" s="443"/>
      <c r="Q62" s="444"/>
      <c r="V62" s="103"/>
      <c r="W62" s="103"/>
      <c r="X62" s="103"/>
    </row>
    <row r="63" spans="1:24">
      <c r="A63" s="23"/>
      <c r="B63" s="23" t="s">
        <v>234</v>
      </c>
      <c r="C63" s="23" t="s">
        <v>235</v>
      </c>
      <c r="D63" s="23" t="s">
        <v>236</v>
      </c>
      <c r="E63" s="23" t="s">
        <v>237</v>
      </c>
      <c r="F63" s="208" t="s">
        <v>234</v>
      </c>
      <c r="G63" s="208" t="s">
        <v>235</v>
      </c>
      <c r="H63" s="208" t="s">
        <v>236</v>
      </c>
      <c r="I63" s="208" t="s">
        <v>237</v>
      </c>
      <c r="J63" s="208" t="s">
        <v>234</v>
      </c>
      <c r="K63" s="208" t="s">
        <v>235</v>
      </c>
      <c r="L63" s="208" t="s">
        <v>236</v>
      </c>
      <c r="M63" s="208" t="s">
        <v>237</v>
      </c>
      <c r="N63" s="208" t="s">
        <v>234</v>
      </c>
      <c r="O63" s="208" t="s">
        <v>235</v>
      </c>
      <c r="P63" s="208" t="s">
        <v>236</v>
      </c>
      <c r="Q63" s="208" t="s">
        <v>237</v>
      </c>
      <c r="V63" s="105"/>
      <c r="W63" s="105"/>
      <c r="X63" s="105"/>
    </row>
    <row r="64" spans="1:24">
      <c r="A64" s="6" t="s">
        <v>79</v>
      </c>
      <c r="B64" s="6">
        <v>861</v>
      </c>
      <c r="C64" s="6">
        <v>958</v>
      </c>
      <c r="D64" s="6">
        <v>4</v>
      </c>
      <c r="E64" s="6">
        <v>1823</v>
      </c>
      <c r="F64" s="204">
        <v>976</v>
      </c>
      <c r="G64" s="204">
        <v>1045</v>
      </c>
      <c r="H64" s="204">
        <v>6</v>
      </c>
      <c r="I64" s="204">
        <v>2018</v>
      </c>
      <c r="J64" s="204">
        <f>SUM(J65:J74)</f>
        <v>1138</v>
      </c>
      <c r="K64" s="204">
        <f>SUM(K65:K74)</f>
        <v>1036</v>
      </c>
      <c r="L64" s="204">
        <f>SUM(L65:L74)</f>
        <v>7</v>
      </c>
      <c r="M64" s="204">
        <f>SUM(M65:M74)</f>
        <v>2181</v>
      </c>
      <c r="N64" s="204">
        <v>1200</v>
      </c>
      <c r="O64" s="204">
        <v>1051</v>
      </c>
      <c r="P64" s="204">
        <v>11</v>
      </c>
      <c r="Q64" s="204">
        <v>2262</v>
      </c>
      <c r="R64" s="331"/>
    </row>
    <row r="65" spans="1:24">
      <c r="A65" s="23" t="s">
        <v>69</v>
      </c>
      <c r="B65" s="23">
        <v>33</v>
      </c>
      <c r="C65" s="23">
        <v>42</v>
      </c>
      <c r="D65" s="23"/>
      <c r="E65" s="23">
        <v>75</v>
      </c>
      <c r="F65" s="208">
        <v>30</v>
      </c>
      <c r="G65" s="208">
        <v>37</v>
      </c>
      <c r="H65" s="208">
        <v>0</v>
      </c>
      <c r="I65" s="208">
        <v>67</v>
      </c>
      <c r="J65" s="247">
        <v>33</v>
      </c>
      <c r="K65" s="247">
        <v>39</v>
      </c>
      <c r="L65" s="247">
        <v>0</v>
      </c>
      <c r="M65" s="247">
        <v>72</v>
      </c>
      <c r="N65" s="247">
        <v>40</v>
      </c>
      <c r="O65" s="247">
        <v>38</v>
      </c>
      <c r="P65" s="247">
        <v>0</v>
      </c>
      <c r="Q65" s="247">
        <v>78</v>
      </c>
    </row>
    <row r="66" spans="1:24">
      <c r="A66" s="23" t="s">
        <v>91</v>
      </c>
      <c r="B66" s="23">
        <v>92</v>
      </c>
      <c r="C66" s="23">
        <v>88</v>
      </c>
      <c r="D66" s="23"/>
      <c r="E66" s="23">
        <v>180</v>
      </c>
      <c r="F66" s="208">
        <v>100</v>
      </c>
      <c r="G66" s="208">
        <v>90</v>
      </c>
      <c r="H66" s="208">
        <v>0</v>
      </c>
      <c r="I66" s="208">
        <v>190</v>
      </c>
      <c r="J66" s="247">
        <v>113</v>
      </c>
      <c r="K66" s="247">
        <v>89</v>
      </c>
      <c r="L66" s="247">
        <v>0</v>
      </c>
      <c r="M66" s="247">
        <v>202</v>
      </c>
      <c r="N66" s="247">
        <v>124</v>
      </c>
      <c r="O66" s="247">
        <v>90</v>
      </c>
      <c r="P66" s="247">
        <v>1</v>
      </c>
      <c r="Q66" s="247">
        <v>215</v>
      </c>
    </row>
    <row r="67" spans="1:24">
      <c r="A67" s="23" t="s">
        <v>72</v>
      </c>
      <c r="B67" s="23">
        <v>76</v>
      </c>
      <c r="C67" s="23">
        <v>72</v>
      </c>
      <c r="D67" s="23"/>
      <c r="E67" s="23">
        <v>148</v>
      </c>
      <c r="F67" s="208">
        <v>75</v>
      </c>
      <c r="G67" s="208">
        <v>69</v>
      </c>
      <c r="H67" s="208">
        <v>0</v>
      </c>
      <c r="I67" s="208">
        <v>144</v>
      </c>
      <c r="J67" s="247">
        <v>102</v>
      </c>
      <c r="K67" s="247">
        <v>70</v>
      </c>
      <c r="L67" s="247">
        <v>0</v>
      </c>
      <c r="M67" s="247">
        <v>172</v>
      </c>
      <c r="N67" s="247">
        <v>108</v>
      </c>
      <c r="O67" s="247">
        <v>74</v>
      </c>
      <c r="P67" s="247">
        <v>1</v>
      </c>
      <c r="Q67" s="247">
        <v>183</v>
      </c>
    </row>
    <row r="68" spans="1:24">
      <c r="A68" s="23" t="s">
        <v>74</v>
      </c>
      <c r="B68" s="23">
        <v>77</v>
      </c>
      <c r="C68" s="23">
        <v>85</v>
      </c>
      <c r="D68" s="23">
        <v>1</v>
      </c>
      <c r="E68" s="23">
        <v>163</v>
      </c>
      <c r="F68" s="208">
        <v>81</v>
      </c>
      <c r="G68" s="208">
        <v>84</v>
      </c>
      <c r="H68" s="208">
        <v>2</v>
      </c>
      <c r="I68" s="208">
        <v>167</v>
      </c>
      <c r="J68" s="247">
        <v>92</v>
      </c>
      <c r="K68" s="247">
        <v>80</v>
      </c>
      <c r="L68" s="247">
        <v>1</v>
      </c>
      <c r="M68" s="247">
        <v>173</v>
      </c>
      <c r="N68" s="247">
        <v>90</v>
      </c>
      <c r="O68" s="247">
        <v>80</v>
      </c>
      <c r="P68" s="247">
        <v>2</v>
      </c>
      <c r="Q68" s="247">
        <v>172</v>
      </c>
    </row>
    <row r="69" spans="1:24">
      <c r="A69" s="23" t="s">
        <v>73</v>
      </c>
      <c r="B69" s="23">
        <v>69</v>
      </c>
      <c r="C69" s="23">
        <v>98</v>
      </c>
      <c r="D69" s="23"/>
      <c r="E69" s="23">
        <v>167</v>
      </c>
      <c r="F69" s="208">
        <v>75</v>
      </c>
      <c r="G69" s="208">
        <v>101</v>
      </c>
      <c r="H69" s="208">
        <v>0</v>
      </c>
      <c r="I69" s="208">
        <v>176</v>
      </c>
      <c r="J69" s="247">
        <v>91</v>
      </c>
      <c r="K69" s="247">
        <v>100</v>
      </c>
      <c r="L69" s="247">
        <v>3</v>
      </c>
      <c r="M69" s="247">
        <v>194</v>
      </c>
      <c r="N69" s="247">
        <v>100</v>
      </c>
      <c r="O69" s="247">
        <v>100</v>
      </c>
      <c r="P69" s="247">
        <v>3</v>
      </c>
      <c r="Q69" s="247">
        <v>203</v>
      </c>
    </row>
    <row r="70" spans="1:24">
      <c r="A70" s="23" t="s">
        <v>75</v>
      </c>
      <c r="B70" s="23">
        <v>85</v>
      </c>
      <c r="C70" s="23">
        <v>128</v>
      </c>
      <c r="D70" s="23"/>
      <c r="E70" s="23">
        <v>213</v>
      </c>
      <c r="F70" s="208">
        <v>86</v>
      </c>
      <c r="G70" s="208">
        <v>127</v>
      </c>
      <c r="H70" s="208">
        <v>0</v>
      </c>
      <c r="I70" s="208">
        <v>213</v>
      </c>
      <c r="J70" s="247">
        <v>99</v>
      </c>
      <c r="K70" s="247">
        <v>133</v>
      </c>
      <c r="L70" s="247">
        <v>0</v>
      </c>
      <c r="M70" s="247">
        <v>232</v>
      </c>
      <c r="N70" s="247">
        <v>110</v>
      </c>
      <c r="O70" s="247">
        <v>129</v>
      </c>
      <c r="P70" s="247">
        <v>1</v>
      </c>
      <c r="Q70" s="247">
        <v>240</v>
      </c>
    </row>
    <row r="71" spans="1:24">
      <c r="A71" s="23" t="s">
        <v>76</v>
      </c>
      <c r="B71" s="23">
        <v>214</v>
      </c>
      <c r="C71" s="23">
        <v>164</v>
      </c>
      <c r="D71" s="23">
        <v>3</v>
      </c>
      <c r="E71" s="23">
        <v>381</v>
      </c>
      <c r="F71" s="208">
        <v>226</v>
      </c>
      <c r="G71" s="208">
        <v>168</v>
      </c>
      <c r="H71" s="208">
        <v>3</v>
      </c>
      <c r="I71" s="208">
        <v>397</v>
      </c>
      <c r="J71" s="247">
        <v>262</v>
      </c>
      <c r="K71" s="247">
        <v>165</v>
      </c>
      <c r="L71" s="247">
        <v>2</v>
      </c>
      <c r="M71" s="247">
        <v>429</v>
      </c>
      <c r="N71" s="247">
        <v>260</v>
      </c>
      <c r="O71" s="247">
        <v>170</v>
      </c>
      <c r="P71" s="247">
        <v>2</v>
      </c>
      <c r="Q71" s="247">
        <v>432</v>
      </c>
    </row>
    <row r="72" spans="1:24">
      <c r="A72" s="23" t="s">
        <v>77</v>
      </c>
      <c r="B72" s="23">
        <v>93</v>
      </c>
      <c r="C72" s="23">
        <v>109</v>
      </c>
      <c r="D72" s="23"/>
      <c r="E72" s="23">
        <v>202</v>
      </c>
      <c r="F72" s="208">
        <v>100</v>
      </c>
      <c r="G72" s="208">
        <v>121</v>
      </c>
      <c r="H72" s="208">
        <v>0</v>
      </c>
      <c r="I72" s="208">
        <v>212</v>
      </c>
      <c r="J72" s="247">
        <v>113</v>
      </c>
      <c r="K72" s="247">
        <v>103</v>
      </c>
      <c r="L72" s="247">
        <v>0</v>
      </c>
      <c r="M72" s="247">
        <v>216</v>
      </c>
      <c r="N72" s="247">
        <v>130</v>
      </c>
      <c r="O72" s="247">
        <v>103</v>
      </c>
      <c r="P72" s="247">
        <v>0</v>
      </c>
      <c r="Q72" s="247">
        <v>233</v>
      </c>
    </row>
    <row r="73" spans="1:24" s="206" customFormat="1">
      <c r="A73" s="208" t="s">
        <v>476</v>
      </c>
      <c r="B73" s="208"/>
      <c r="C73" s="208"/>
      <c r="D73" s="208"/>
      <c r="E73" s="208"/>
      <c r="F73" s="208"/>
      <c r="G73" s="208"/>
      <c r="H73" s="208"/>
      <c r="I73" s="208"/>
      <c r="J73" s="247">
        <v>83</v>
      </c>
      <c r="K73" s="247">
        <v>80</v>
      </c>
      <c r="L73" s="247">
        <v>0</v>
      </c>
      <c r="M73" s="247">
        <v>163</v>
      </c>
      <c r="N73" s="247">
        <v>84</v>
      </c>
      <c r="O73" s="247">
        <v>82</v>
      </c>
      <c r="P73" s="247">
        <v>0</v>
      </c>
      <c r="Q73" s="247">
        <v>166</v>
      </c>
      <c r="R73"/>
    </row>
    <row r="74" spans="1:24">
      <c r="A74" s="23" t="s">
        <v>78</v>
      </c>
      <c r="B74" s="23">
        <v>122</v>
      </c>
      <c r="C74" s="23">
        <v>172</v>
      </c>
      <c r="D74" s="23"/>
      <c r="E74" s="23">
        <v>294</v>
      </c>
      <c r="F74" s="208">
        <v>129</v>
      </c>
      <c r="G74" s="208">
        <v>172</v>
      </c>
      <c r="H74" s="208">
        <v>1</v>
      </c>
      <c r="I74" s="208">
        <v>302</v>
      </c>
      <c r="J74" s="247">
        <v>150</v>
      </c>
      <c r="K74" s="247">
        <v>177</v>
      </c>
      <c r="L74" s="247">
        <v>1</v>
      </c>
      <c r="M74" s="247">
        <v>328</v>
      </c>
      <c r="N74" s="247">
        <v>154</v>
      </c>
      <c r="O74" s="247">
        <v>185</v>
      </c>
      <c r="P74" s="247">
        <v>1</v>
      </c>
      <c r="Q74" s="247">
        <v>340</v>
      </c>
    </row>
    <row r="75" spans="1:24">
      <c r="A75" s="77" t="s">
        <v>542</v>
      </c>
      <c r="P75" s="206"/>
      <c r="X75"/>
    </row>
    <row r="76" spans="1:24">
      <c r="P76" s="206"/>
      <c r="X76"/>
    </row>
    <row r="77" spans="1:24">
      <c r="M77"/>
      <c r="P77" s="206"/>
      <c r="X77"/>
    </row>
    <row r="78" spans="1:24">
      <c r="M78"/>
    </row>
    <row r="79" spans="1:24">
      <c r="M79"/>
    </row>
    <row r="80" spans="1:24">
      <c r="M80"/>
    </row>
    <row r="81" spans="13:13">
      <c r="M81"/>
    </row>
    <row r="82" spans="13:13">
      <c r="M82"/>
    </row>
    <row r="83" spans="13:13">
      <c r="M83"/>
    </row>
    <row r="84" spans="13:13">
      <c r="M84"/>
    </row>
    <row r="85" spans="13:13">
      <c r="M85"/>
    </row>
    <row r="86" spans="13:13">
      <c r="M86"/>
    </row>
    <row r="87" spans="13:13">
      <c r="M87"/>
    </row>
    <row r="88" spans="13:13">
      <c r="M88"/>
    </row>
    <row r="89" spans="13:13">
      <c r="M89"/>
    </row>
    <row r="90" spans="13:13">
      <c r="M90"/>
    </row>
    <row r="91" spans="13:13">
      <c r="M91"/>
    </row>
  </sheetData>
  <mergeCells count="6">
    <mergeCell ref="A46:P46"/>
    <mergeCell ref="J62:M62"/>
    <mergeCell ref="N62:Q62"/>
    <mergeCell ref="B62:E62"/>
    <mergeCell ref="F62:I62"/>
    <mergeCell ref="A61:N61"/>
  </mergeCells>
  <hyperlinks>
    <hyperlink ref="F7" display="2005/06"/>
  </hyperlinks>
  <pageMargins left="0.25590551181102361" right="0.25590551181102361" top="0.39370078740157477" bottom="0.39370078740157477" header="0.3" footer="0.3"/>
  <pageSetup paperSize="9" scale="35"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Membership!A8:S8</xm:f>
              <xm:sqref>V8</xm:sqref>
            </x14:sparkline>
            <x14:sparkline>
              <xm:f>Membership!A9:S9</xm:f>
              <xm:sqref>V9</xm:sqref>
            </x14:sparkline>
            <x14:sparkline>
              <xm:f>Membership!A10:S10</xm:f>
              <xm:sqref>V10</xm:sqref>
            </x14:sparkline>
            <x14:sparkline>
              <xm:f>Membership!A11:S11</xm:f>
              <xm:sqref>V11</xm:sqref>
            </x14:sparkline>
            <x14:sparkline>
              <xm:f>Membership!A12:S12</xm:f>
              <xm:sqref>V12</xm:sqref>
            </x14:sparkline>
            <x14:sparkline>
              <xm:f>Membership!A13:S13</xm:f>
              <xm:sqref>V13</xm:sqref>
            </x14:sparkline>
            <x14:sparkline>
              <xm:f>Membership!A14:S14</xm:f>
              <xm:sqref>V14</xm:sqref>
            </x14:sparkline>
            <x14:sparkline>
              <xm:f>Membership!A15:S15</xm:f>
              <xm:sqref>V15</xm:sqref>
            </x14:sparkline>
            <x14:sparkline>
              <xm:f>Membership!A16:S16</xm:f>
              <xm:sqref>V16</xm:sqref>
            </x14:sparkline>
            <x14:sparkline>
              <xm:f>Membership!A17:S17</xm:f>
              <xm:sqref>V17</xm:sqref>
            </x14:sparkline>
            <x14:sparkline>
              <xm:f>Membership!A18:S18</xm:f>
              <xm:sqref>V18</xm:sqref>
            </x14:sparkline>
            <x14:sparkline>
              <xm:f>Membership!A19:S19</xm:f>
              <xm:sqref>V19</xm:sqref>
            </x14:sparkline>
            <x14:sparkline>
              <xm:f>Membership!A20:S20</xm:f>
              <xm:sqref>V20</xm:sqref>
            </x14:sparkline>
            <x14:sparkline>
              <xm:f>Membership!A21:S21</xm:f>
              <xm:sqref>V21</xm:sqref>
            </x14:sparkline>
            <x14:sparkline>
              <xm:f>Membership!A22:S22</xm:f>
              <xm:sqref>V22</xm:sqref>
            </x14:sparkline>
            <x14:sparkline>
              <xm:f>Membership!A23:S23</xm:f>
              <xm:sqref>V23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Membership!E31:S31</xm:f>
              <xm:sqref>V31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Membership!E37:S37</xm:f>
              <xm:sqref>V37</xm:sqref>
            </x14:sparkline>
            <x14:sparkline>
              <xm:f>Membership!E38:S38</xm:f>
              <xm:sqref>V38</xm:sqref>
            </x14:sparkline>
            <x14:sparkline>
              <xm:f>Membership!E39:S39</xm:f>
              <xm:sqref>V39</xm:sqref>
            </x14:sparkline>
            <x14:sparkline>
              <xm:f>Membership!E40:S40</xm:f>
              <xm:sqref>V40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sqref>V30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Membership!B48:M48</xm:f>
              <xm:sqref>P48</xm:sqref>
            </x14:sparkline>
            <x14:sparkline>
              <xm:f>Membership!B49:M49</xm:f>
              <xm:sqref>P49</xm:sqref>
            </x14:sparkline>
            <x14:sparkline>
              <xm:f>Membership!B50:M50</xm:f>
              <xm:sqref>P50</xm:sqref>
            </x14:sparkline>
            <x14:sparkline>
              <xm:f>Membership!B51:M51</xm:f>
              <xm:sqref>P51</xm:sqref>
            </x14:sparkline>
            <x14:sparkline>
              <xm:f>Membership!B52:M52</xm:f>
              <xm:sqref>P52</xm:sqref>
            </x14:sparkline>
            <x14:sparkline>
              <xm:f>Membership!B53:M53</xm:f>
              <xm:sqref>P53</xm:sqref>
            </x14:sparkline>
            <x14:sparkline>
              <xm:f>Membership!B54:M54</xm:f>
              <xm:sqref>P54</xm:sqref>
            </x14:sparkline>
            <x14:sparkline>
              <xm:f>Membership!B55:M55</xm:f>
              <xm:sqref>P55</xm:sqref>
            </x14:sparkline>
            <x14:sparkline>
              <xm:f>Membership!B56:M56</xm:f>
              <xm:sqref>P56</xm:sqref>
            </x14:sparkline>
            <x14:sparkline>
              <xm:f>Membership!B57:M57</xm:f>
              <xm:sqref>P57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22"/>
  <sheetViews>
    <sheetView showGridLines="0" showRowColHeaders="0" zoomScaleNormal="100" workbookViewId="0"/>
  </sheetViews>
  <sheetFormatPr defaultRowHeight="15"/>
  <cols>
    <col min="1" max="1" width="8" style="206" customWidth="1"/>
    <col min="2" max="2" width="22" style="206" customWidth="1"/>
    <col min="3" max="3" width="24.42578125" style="206" customWidth="1"/>
    <col min="4" max="25" width="10.140625" style="206" customWidth="1"/>
    <col min="26" max="28" width="9.140625" style="206"/>
    <col min="29" max="31" width="11.7109375" style="206" customWidth="1"/>
    <col min="32" max="32" width="19" style="206" customWidth="1"/>
    <col min="33" max="33" width="9.140625" style="320"/>
    <col min="34" max="260" width="9.140625" style="206"/>
    <col min="261" max="261" width="26.42578125" style="206" bestFit="1" customWidth="1"/>
    <col min="262" max="262" width="31.5703125" style="206" bestFit="1" customWidth="1"/>
    <col min="263" max="284" width="9.140625" style="206"/>
    <col min="285" max="286" width="13.140625" style="206" customWidth="1"/>
    <col min="287" max="287" width="14.42578125" style="206" customWidth="1"/>
    <col min="288" max="516" width="9.140625" style="206"/>
    <col min="517" max="517" width="26.42578125" style="206" bestFit="1" customWidth="1"/>
    <col min="518" max="518" width="31.5703125" style="206" bestFit="1" customWidth="1"/>
    <col min="519" max="540" width="9.140625" style="206"/>
    <col min="541" max="542" width="13.140625" style="206" customWidth="1"/>
    <col min="543" max="543" width="14.42578125" style="206" customWidth="1"/>
    <col min="544" max="772" width="9.140625" style="206"/>
    <col min="773" max="773" width="26.42578125" style="206" bestFit="1" customWidth="1"/>
    <col min="774" max="774" width="31.5703125" style="206" bestFit="1" customWidth="1"/>
    <col min="775" max="796" width="9.140625" style="206"/>
    <col min="797" max="798" width="13.140625" style="206" customWidth="1"/>
    <col min="799" max="799" width="14.42578125" style="206" customWidth="1"/>
    <col min="800" max="1028" width="9.140625" style="206"/>
    <col min="1029" max="1029" width="26.42578125" style="206" bestFit="1" customWidth="1"/>
    <col min="1030" max="1030" width="31.5703125" style="206" bestFit="1" customWidth="1"/>
    <col min="1031" max="1052" width="9.140625" style="206"/>
    <col min="1053" max="1054" width="13.140625" style="206" customWidth="1"/>
    <col min="1055" max="1055" width="14.42578125" style="206" customWidth="1"/>
    <col min="1056" max="1284" width="9.140625" style="206"/>
    <col min="1285" max="1285" width="26.42578125" style="206" bestFit="1" customWidth="1"/>
    <col min="1286" max="1286" width="31.5703125" style="206" bestFit="1" customWidth="1"/>
    <col min="1287" max="1308" width="9.140625" style="206"/>
    <col min="1309" max="1310" width="13.140625" style="206" customWidth="1"/>
    <col min="1311" max="1311" width="14.42578125" style="206" customWidth="1"/>
    <col min="1312" max="1540" width="9.140625" style="206"/>
    <col min="1541" max="1541" width="26.42578125" style="206" bestFit="1" customWidth="1"/>
    <col min="1542" max="1542" width="31.5703125" style="206" bestFit="1" customWidth="1"/>
    <col min="1543" max="1564" width="9.140625" style="206"/>
    <col min="1565" max="1566" width="13.140625" style="206" customWidth="1"/>
    <col min="1567" max="1567" width="14.42578125" style="206" customWidth="1"/>
    <col min="1568" max="1796" width="9.140625" style="206"/>
    <col min="1797" max="1797" width="26.42578125" style="206" bestFit="1" customWidth="1"/>
    <col min="1798" max="1798" width="31.5703125" style="206" bestFit="1" customWidth="1"/>
    <col min="1799" max="1820" width="9.140625" style="206"/>
    <col min="1821" max="1822" width="13.140625" style="206" customWidth="1"/>
    <col min="1823" max="1823" width="14.42578125" style="206" customWidth="1"/>
    <col min="1824" max="2052" width="9.140625" style="206"/>
    <col min="2053" max="2053" width="26.42578125" style="206" bestFit="1" customWidth="1"/>
    <col min="2054" max="2054" width="31.5703125" style="206" bestFit="1" customWidth="1"/>
    <col min="2055" max="2076" width="9.140625" style="206"/>
    <col min="2077" max="2078" width="13.140625" style="206" customWidth="1"/>
    <col min="2079" max="2079" width="14.42578125" style="206" customWidth="1"/>
    <col min="2080" max="2308" width="9.140625" style="206"/>
    <col min="2309" max="2309" width="26.42578125" style="206" bestFit="1" customWidth="1"/>
    <col min="2310" max="2310" width="31.5703125" style="206" bestFit="1" customWidth="1"/>
    <col min="2311" max="2332" width="9.140625" style="206"/>
    <col min="2333" max="2334" width="13.140625" style="206" customWidth="1"/>
    <col min="2335" max="2335" width="14.42578125" style="206" customWidth="1"/>
    <col min="2336" max="2564" width="9.140625" style="206"/>
    <col min="2565" max="2565" width="26.42578125" style="206" bestFit="1" customWidth="1"/>
    <col min="2566" max="2566" width="31.5703125" style="206" bestFit="1" customWidth="1"/>
    <col min="2567" max="2588" width="9.140625" style="206"/>
    <col min="2589" max="2590" width="13.140625" style="206" customWidth="1"/>
    <col min="2591" max="2591" width="14.42578125" style="206" customWidth="1"/>
    <col min="2592" max="2820" width="9.140625" style="206"/>
    <col min="2821" max="2821" width="26.42578125" style="206" bestFit="1" customWidth="1"/>
    <col min="2822" max="2822" width="31.5703125" style="206" bestFit="1" customWidth="1"/>
    <col min="2823" max="2844" width="9.140625" style="206"/>
    <col min="2845" max="2846" width="13.140625" style="206" customWidth="1"/>
    <col min="2847" max="2847" width="14.42578125" style="206" customWidth="1"/>
    <col min="2848" max="3076" width="9.140625" style="206"/>
    <col min="3077" max="3077" width="26.42578125" style="206" bestFit="1" customWidth="1"/>
    <col min="3078" max="3078" width="31.5703125" style="206" bestFit="1" customWidth="1"/>
    <col min="3079" max="3100" width="9.140625" style="206"/>
    <col min="3101" max="3102" width="13.140625" style="206" customWidth="1"/>
    <col min="3103" max="3103" width="14.42578125" style="206" customWidth="1"/>
    <col min="3104" max="3332" width="9.140625" style="206"/>
    <col min="3333" max="3333" width="26.42578125" style="206" bestFit="1" customWidth="1"/>
    <col min="3334" max="3334" width="31.5703125" style="206" bestFit="1" customWidth="1"/>
    <col min="3335" max="3356" width="9.140625" style="206"/>
    <col min="3357" max="3358" width="13.140625" style="206" customWidth="1"/>
    <col min="3359" max="3359" width="14.42578125" style="206" customWidth="1"/>
    <col min="3360" max="3588" width="9.140625" style="206"/>
    <col min="3589" max="3589" width="26.42578125" style="206" bestFit="1" customWidth="1"/>
    <col min="3590" max="3590" width="31.5703125" style="206" bestFit="1" customWidth="1"/>
    <col min="3591" max="3612" width="9.140625" style="206"/>
    <col min="3613" max="3614" width="13.140625" style="206" customWidth="1"/>
    <col min="3615" max="3615" width="14.42578125" style="206" customWidth="1"/>
    <col min="3616" max="3844" width="9.140625" style="206"/>
    <col min="3845" max="3845" width="26.42578125" style="206" bestFit="1" customWidth="1"/>
    <col min="3846" max="3846" width="31.5703125" style="206" bestFit="1" customWidth="1"/>
    <col min="3847" max="3868" width="9.140625" style="206"/>
    <col min="3869" max="3870" width="13.140625" style="206" customWidth="1"/>
    <col min="3871" max="3871" width="14.42578125" style="206" customWidth="1"/>
    <col min="3872" max="4100" width="9.140625" style="206"/>
    <col min="4101" max="4101" width="26.42578125" style="206" bestFit="1" customWidth="1"/>
    <col min="4102" max="4102" width="31.5703125" style="206" bestFit="1" customWidth="1"/>
    <col min="4103" max="4124" width="9.140625" style="206"/>
    <col min="4125" max="4126" width="13.140625" style="206" customWidth="1"/>
    <col min="4127" max="4127" width="14.42578125" style="206" customWidth="1"/>
    <col min="4128" max="4356" width="9.140625" style="206"/>
    <col min="4357" max="4357" width="26.42578125" style="206" bestFit="1" customWidth="1"/>
    <col min="4358" max="4358" width="31.5703125" style="206" bestFit="1" customWidth="1"/>
    <col min="4359" max="4380" width="9.140625" style="206"/>
    <col min="4381" max="4382" width="13.140625" style="206" customWidth="1"/>
    <col min="4383" max="4383" width="14.42578125" style="206" customWidth="1"/>
    <col min="4384" max="4612" width="9.140625" style="206"/>
    <col min="4613" max="4613" width="26.42578125" style="206" bestFit="1" customWidth="1"/>
    <col min="4614" max="4614" width="31.5703125" style="206" bestFit="1" customWidth="1"/>
    <col min="4615" max="4636" width="9.140625" style="206"/>
    <col min="4637" max="4638" width="13.140625" style="206" customWidth="1"/>
    <col min="4639" max="4639" width="14.42578125" style="206" customWidth="1"/>
    <col min="4640" max="4868" width="9.140625" style="206"/>
    <col min="4869" max="4869" width="26.42578125" style="206" bestFit="1" customWidth="1"/>
    <col min="4870" max="4870" width="31.5703125" style="206" bestFit="1" customWidth="1"/>
    <col min="4871" max="4892" width="9.140625" style="206"/>
    <col min="4893" max="4894" width="13.140625" style="206" customWidth="1"/>
    <col min="4895" max="4895" width="14.42578125" style="206" customWidth="1"/>
    <col min="4896" max="5124" width="9.140625" style="206"/>
    <col min="5125" max="5125" width="26.42578125" style="206" bestFit="1" customWidth="1"/>
    <col min="5126" max="5126" width="31.5703125" style="206" bestFit="1" customWidth="1"/>
    <col min="5127" max="5148" width="9.140625" style="206"/>
    <col min="5149" max="5150" width="13.140625" style="206" customWidth="1"/>
    <col min="5151" max="5151" width="14.42578125" style="206" customWidth="1"/>
    <col min="5152" max="5380" width="9.140625" style="206"/>
    <col min="5381" max="5381" width="26.42578125" style="206" bestFit="1" customWidth="1"/>
    <col min="5382" max="5382" width="31.5703125" style="206" bestFit="1" customWidth="1"/>
    <col min="5383" max="5404" width="9.140625" style="206"/>
    <col min="5405" max="5406" width="13.140625" style="206" customWidth="1"/>
    <col min="5407" max="5407" width="14.42578125" style="206" customWidth="1"/>
    <col min="5408" max="5636" width="9.140625" style="206"/>
    <col min="5637" max="5637" width="26.42578125" style="206" bestFit="1" customWidth="1"/>
    <col min="5638" max="5638" width="31.5703125" style="206" bestFit="1" customWidth="1"/>
    <col min="5639" max="5660" width="9.140625" style="206"/>
    <col min="5661" max="5662" width="13.140625" style="206" customWidth="1"/>
    <col min="5663" max="5663" width="14.42578125" style="206" customWidth="1"/>
    <col min="5664" max="5892" width="9.140625" style="206"/>
    <col min="5893" max="5893" width="26.42578125" style="206" bestFit="1" customWidth="1"/>
    <col min="5894" max="5894" width="31.5703125" style="206" bestFit="1" customWidth="1"/>
    <col min="5895" max="5916" width="9.140625" style="206"/>
    <col min="5917" max="5918" width="13.140625" style="206" customWidth="1"/>
    <col min="5919" max="5919" width="14.42578125" style="206" customWidth="1"/>
    <col min="5920" max="6148" width="9.140625" style="206"/>
    <col min="6149" max="6149" width="26.42578125" style="206" bestFit="1" customWidth="1"/>
    <col min="6150" max="6150" width="31.5703125" style="206" bestFit="1" customWidth="1"/>
    <col min="6151" max="6172" width="9.140625" style="206"/>
    <col min="6173" max="6174" width="13.140625" style="206" customWidth="1"/>
    <col min="6175" max="6175" width="14.42578125" style="206" customWidth="1"/>
    <col min="6176" max="6404" width="9.140625" style="206"/>
    <col min="6405" max="6405" width="26.42578125" style="206" bestFit="1" customWidth="1"/>
    <col min="6406" max="6406" width="31.5703125" style="206" bestFit="1" customWidth="1"/>
    <col min="6407" max="6428" width="9.140625" style="206"/>
    <col min="6429" max="6430" width="13.140625" style="206" customWidth="1"/>
    <col min="6431" max="6431" width="14.42578125" style="206" customWidth="1"/>
    <col min="6432" max="6660" width="9.140625" style="206"/>
    <col min="6661" max="6661" width="26.42578125" style="206" bestFit="1" customWidth="1"/>
    <col min="6662" max="6662" width="31.5703125" style="206" bestFit="1" customWidth="1"/>
    <col min="6663" max="6684" width="9.140625" style="206"/>
    <col min="6685" max="6686" width="13.140625" style="206" customWidth="1"/>
    <col min="6687" max="6687" width="14.42578125" style="206" customWidth="1"/>
    <col min="6688" max="6916" width="9.140625" style="206"/>
    <col min="6917" max="6917" width="26.42578125" style="206" bestFit="1" customWidth="1"/>
    <col min="6918" max="6918" width="31.5703125" style="206" bestFit="1" customWidth="1"/>
    <col min="6919" max="6940" width="9.140625" style="206"/>
    <col min="6941" max="6942" width="13.140625" style="206" customWidth="1"/>
    <col min="6943" max="6943" width="14.42578125" style="206" customWidth="1"/>
    <col min="6944" max="7172" width="9.140625" style="206"/>
    <col min="7173" max="7173" width="26.42578125" style="206" bestFit="1" customWidth="1"/>
    <col min="7174" max="7174" width="31.5703125" style="206" bestFit="1" customWidth="1"/>
    <col min="7175" max="7196" width="9.140625" style="206"/>
    <col min="7197" max="7198" width="13.140625" style="206" customWidth="1"/>
    <col min="7199" max="7199" width="14.42578125" style="206" customWidth="1"/>
    <col min="7200" max="7428" width="9.140625" style="206"/>
    <col min="7429" max="7429" width="26.42578125" style="206" bestFit="1" customWidth="1"/>
    <col min="7430" max="7430" width="31.5703125" style="206" bestFit="1" customWidth="1"/>
    <col min="7431" max="7452" width="9.140625" style="206"/>
    <col min="7453" max="7454" width="13.140625" style="206" customWidth="1"/>
    <col min="7455" max="7455" width="14.42578125" style="206" customWidth="1"/>
    <col min="7456" max="7684" width="9.140625" style="206"/>
    <col min="7685" max="7685" width="26.42578125" style="206" bestFit="1" customWidth="1"/>
    <col min="7686" max="7686" width="31.5703125" style="206" bestFit="1" customWidth="1"/>
    <col min="7687" max="7708" width="9.140625" style="206"/>
    <col min="7709" max="7710" width="13.140625" style="206" customWidth="1"/>
    <col min="7711" max="7711" width="14.42578125" style="206" customWidth="1"/>
    <col min="7712" max="7940" width="9.140625" style="206"/>
    <col min="7941" max="7941" width="26.42578125" style="206" bestFit="1" customWidth="1"/>
    <col min="7942" max="7942" width="31.5703125" style="206" bestFit="1" customWidth="1"/>
    <col min="7943" max="7964" width="9.140625" style="206"/>
    <col min="7965" max="7966" width="13.140625" style="206" customWidth="1"/>
    <col min="7967" max="7967" width="14.42578125" style="206" customWidth="1"/>
    <col min="7968" max="8196" width="9.140625" style="206"/>
    <col min="8197" max="8197" width="26.42578125" style="206" bestFit="1" customWidth="1"/>
    <col min="8198" max="8198" width="31.5703125" style="206" bestFit="1" customWidth="1"/>
    <col min="8199" max="8220" width="9.140625" style="206"/>
    <col min="8221" max="8222" width="13.140625" style="206" customWidth="1"/>
    <col min="8223" max="8223" width="14.42578125" style="206" customWidth="1"/>
    <col min="8224" max="8452" width="9.140625" style="206"/>
    <col min="8453" max="8453" width="26.42578125" style="206" bestFit="1" customWidth="1"/>
    <col min="8454" max="8454" width="31.5703125" style="206" bestFit="1" customWidth="1"/>
    <col min="8455" max="8476" width="9.140625" style="206"/>
    <col min="8477" max="8478" width="13.140625" style="206" customWidth="1"/>
    <col min="8479" max="8479" width="14.42578125" style="206" customWidth="1"/>
    <col min="8480" max="8708" width="9.140625" style="206"/>
    <col min="8709" max="8709" width="26.42578125" style="206" bestFit="1" customWidth="1"/>
    <col min="8710" max="8710" width="31.5703125" style="206" bestFit="1" customWidth="1"/>
    <col min="8711" max="8732" width="9.140625" style="206"/>
    <col min="8733" max="8734" width="13.140625" style="206" customWidth="1"/>
    <col min="8735" max="8735" width="14.42578125" style="206" customWidth="1"/>
    <col min="8736" max="8964" width="9.140625" style="206"/>
    <col min="8965" max="8965" width="26.42578125" style="206" bestFit="1" customWidth="1"/>
    <col min="8966" max="8966" width="31.5703125" style="206" bestFit="1" customWidth="1"/>
    <col min="8967" max="8988" width="9.140625" style="206"/>
    <col min="8989" max="8990" width="13.140625" style="206" customWidth="1"/>
    <col min="8991" max="8991" width="14.42578125" style="206" customWidth="1"/>
    <col min="8992" max="9220" width="9.140625" style="206"/>
    <col min="9221" max="9221" width="26.42578125" style="206" bestFit="1" customWidth="1"/>
    <col min="9222" max="9222" width="31.5703125" style="206" bestFit="1" customWidth="1"/>
    <col min="9223" max="9244" width="9.140625" style="206"/>
    <col min="9245" max="9246" width="13.140625" style="206" customWidth="1"/>
    <col min="9247" max="9247" width="14.42578125" style="206" customWidth="1"/>
    <col min="9248" max="9476" width="9.140625" style="206"/>
    <col min="9477" max="9477" width="26.42578125" style="206" bestFit="1" customWidth="1"/>
    <col min="9478" max="9478" width="31.5703125" style="206" bestFit="1" customWidth="1"/>
    <col min="9479" max="9500" width="9.140625" style="206"/>
    <col min="9501" max="9502" width="13.140625" style="206" customWidth="1"/>
    <col min="9503" max="9503" width="14.42578125" style="206" customWidth="1"/>
    <col min="9504" max="9732" width="9.140625" style="206"/>
    <col min="9733" max="9733" width="26.42578125" style="206" bestFit="1" customWidth="1"/>
    <col min="9734" max="9734" width="31.5703125" style="206" bestFit="1" customWidth="1"/>
    <col min="9735" max="9756" width="9.140625" style="206"/>
    <col min="9757" max="9758" width="13.140625" style="206" customWidth="1"/>
    <col min="9759" max="9759" width="14.42578125" style="206" customWidth="1"/>
    <col min="9760" max="9988" width="9.140625" style="206"/>
    <col min="9989" max="9989" width="26.42578125" style="206" bestFit="1" customWidth="1"/>
    <col min="9990" max="9990" width="31.5703125" style="206" bestFit="1" customWidth="1"/>
    <col min="9991" max="10012" width="9.140625" style="206"/>
    <col min="10013" max="10014" width="13.140625" style="206" customWidth="1"/>
    <col min="10015" max="10015" width="14.42578125" style="206" customWidth="1"/>
    <col min="10016" max="10244" width="9.140625" style="206"/>
    <col min="10245" max="10245" width="26.42578125" style="206" bestFit="1" customWidth="1"/>
    <col min="10246" max="10246" width="31.5703125" style="206" bestFit="1" customWidth="1"/>
    <col min="10247" max="10268" width="9.140625" style="206"/>
    <col min="10269" max="10270" width="13.140625" style="206" customWidth="1"/>
    <col min="10271" max="10271" width="14.42578125" style="206" customWidth="1"/>
    <col min="10272" max="10500" width="9.140625" style="206"/>
    <col min="10501" max="10501" width="26.42578125" style="206" bestFit="1" customWidth="1"/>
    <col min="10502" max="10502" width="31.5703125" style="206" bestFit="1" customWidth="1"/>
    <col min="10503" max="10524" width="9.140625" style="206"/>
    <col min="10525" max="10526" width="13.140625" style="206" customWidth="1"/>
    <col min="10527" max="10527" width="14.42578125" style="206" customWidth="1"/>
    <col min="10528" max="10756" width="9.140625" style="206"/>
    <col min="10757" max="10757" width="26.42578125" style="206" bestFit="1" customWidth="1"/>
    <col min="10758" max="10758" width="31.5703125" style="206" bestFit="1" customWidth="1"/>
    <col min="10759" max="10780" width="9.140625" style="206"/>
    <col min="10781" max="10782" width="13.140625" style="206" customWidth="1"/>
    <col min="10783" max="10783" width="14.42578125" style="206" customWidth="1"/>
    <col min="10784" max="11012" width="9.140625" style="206"/>
    <col min="11013" max="11013" width="26.42578125" style="206" bestFit="1" customWidth="1"/>
    <col min="11014" max="11014" width="31.5703125" style="206" bestFit="1" customWidth="1"/>
    <col min="11015" max="11036" width="9.140625" style="206"/>
    <col min="11037" max="11038" width="13.140625" style="206" customWidth="1"/>
    <col min="11039" max="11039" width="14.42578125" style="206" customWidth="1"/>
    <col min="11040" max="11268" width="9.140625" style="206"/>
    <col min="11269" max="11269" width="26.42578125" style="206" bestFit="1" customWidth="1"/>
    <col min="11270" max="11270" width="31.5703125" style="206" bestFit="1" customWidth="1"/>
    <col min="11271" max="11292" width="9.140625" style="206"/>
    <col min="11293" max="11294" width="13.140625" style="206" customWidth="1"/>
    <col min="11295" max="11295" width="14.42578125" style="206" customWidth="1"/>
    <col min="11296" max="11524" width="9.140625" style="206"/>
    <col min="11525" max="11525" width="26.42578125" style="206" bestFit="1" customWidth="1"/>
    <col min="11526" max="11526" width="31.5703125" style="206" bestFit="1" customWidth="1"/>
    <col min="11527" max="11548" width="9.140625" style="206"/>
    <col min="11549" max="11550" width="13.140625" style="206" customWidth="1"/>
    <col min="11551" max="11551" width="14.42578125" style="206" customWidth="1"/>
    <col min="11552" max="11780" width="9.140625" style="206"/>
    <col min="11781" max="11781" width="26.42578125" style="206" bestFit="1" customWidth="1"/>
    <col min="11782" max="11782" width="31.5703125" style="206" bestFit="1" customWidth="1"/>
    <col min="11783" max="11804" width="9.140625" style="206"/>
    <col min="11805" max="11806" width="13.140625" style="206" customWidth="1"/>
    <col min="11807" max="11807" width="14.42578125" style="206" customWidth="1"/>
    <col min="11808" max="12036" width="9.140625" style="206"/>
    <col min="12037" max="12037" width="26.42578125" style="206" bestFit="1" customWidth="1"/>
    <col min="12038" max="12038" width="31.5703125" style="206" bestFit="1" customWidth="1"/>
    <col min="12039" max="12060" width="9.140625" style="206"/>
    <col min="12061" max="12062" width="13.140625" style="206" customWidth="1"/>
    <col min="12063" max="12063" width="14.42578125" style="206" customWidth="1"/>
    <col min="12064" max="12292" width="9.140625" style="206"/>
    <col min="12293" max="12293" width="26.42578125" style="206" bestFit="1" customWidth="1"/>
    <col min="12294" max="12294" width="31.5703125" style="206" bestFit="1" customWidth="1"/>
    <col min="12295" max="12316" width="9.140625" style="206"/>
    <col min="12317" max="12318" width="13.140625" style="206" customWidth="1"/>
    <col min="12319" max="12319" width="14.42578125" style="206" customWidth="1"/>
    <col min="12320" max="12548" width="9.140625" style="206"/>
    <col min="12549" max="12549" width="26.42578125" style="206" bestFit="1" customWidth="1"/>
    <col min="12550" max="12550" width="31.5703125" style="206" bestFit="1" customWidth="1"/>
    <col min="12551" max="12572" width="9.140625" style="206"/>
    <col min="12573" max="12574" width="13.140625" style="206" customWidth="1"/>
    <col min="12575" max="12575" width="14.42578125" style="206" customWidth="1"/>
    <col min="12576" max="12804" width="9.140625" style="206"/>
    <col min="12805" max="12805" width="26.42578125" style="206" bestFit="1" customWidth="1"/>
    <col min="12806" max="12806" width="31.5703125" style="206" bestFit="1" customWidth="1"/>
    <col min="12807" max="12828" width="9.140625" style="206"/>
    <col min="12829" max="12830" width="13.140625" style="206" customWidth="1"/>
    <col min="12831" max="12831" width="14.42578125" style="206" customWidth="1"/>
    <col min="12832" max="13060" width="9.140625" style="206"/>
    <col min="13061" max="13061" width="26.42578125" style="206" bestFit="1" customWidth="1"/>
    <col min="13062" max="13062" width="31.5703125" style="206" bestFit="1" customWidth="1"/>
    <col min="13063" max="13084" width="9.140625" style="206"/>
    <col min="13085" max="13086" width="13.140625" style="206" customWidth="1"/>
    <col min="13087" max="13087" width="14.42578125" style="206" customWidth="1"/>
    <col min="13088" max="13316" width="9.140625" style="206"/>
    <col min="13317" max="13317" width="26.42578125" style="206" bestFit="1" customWidth="1"/>
    <col min="13318" max="13318" width="31.5703125" style="206" bestFit="1" customWidth="1"/>
    <col min="13319" max="13340" width="9.140625" style="206"/>
    <col min="13341" max="13342" width="13.140625" style="206" customWidth="1"/>
    <col min="13343" max="13343" width="14.42578125" style="206" customWidth="1"/>
    <col min="13344" max="13572" width="9.140625" style="206"/>
    <col min="13573" max="13573" width="26.42578125" style="206" bestFit="1" customWidth="1"/>
    <col min="13574" max="13574" width="31.5703125" style="206" bestFit="1" customWidth="1"/>
    <col min="13575" max="13596" width="9.140625" style="206"/>
    <col min="13597" max="13598" width="13.140625" style="206" customWidth="1"/>
    <col min="13599" max="13599" width="14.42578125" style="206" customWidth="1"/>
    <col min="13600" max="13828" width="9.140625" style="206"/>
    <col min="13829" max="13829" width="26.42578125" style="206" bestFit="1" customWidth="1"/>
    <col min="13830" max="13830" width="31.5703125" style="206" bestFit="1" customWidth="1"/>
    <col min="13831" max="13852" width="9.140625" style="206"/>
    <col min="13853" max="13854" width="13.140625" style="206" customWidth="1"/>
    <col min="13855" max="13855" width="14.42578125" style="206" customWidth="1"/>
    <col min="13856" max="14084" width="9.140625" style="206"/>
    <col min="14085" max="14085" width="26.42578125" style="206" bestFit="1" customWidth="1"/>
    <col min="14086" max="14086" width="31.5703125" style="206" bestFit="1" customWidth="1"/>
    <col min="14087" max="14108" width="9.140625" style="206"/>
    <col min="14109" max="14110" width="13.140625" style="206" customWidth="1"/>
    <col min="14111" max="14111" width="14.42578125" style="206" customWidth="1"/>
    <col min="14112" max="14340" width="9.140625" style="206"/>
    <col min="14341" max="14341" width="26.42578125" style="206" bestFit="1" customWidth="1"/>
    <col min="14342" max="14342" width="31.5703125" style="206" bestFit="1" customWidth="1"/>
    <col min="14343" max="14364" width="9.140625" style="206"/>
    <col min="14365" max="14366" width="13.140625" style="206" customWidth="1"/>
    <col min="14367" max="14367" width="14.42578125" style="206" customWidth="1"/>
    <col min="14368" max="14596" width="9.140625" style="206"/>
    <col min="14597" max="14597" width="26.42578125" style="206" bestFit="1" customWidth="1"/>
    <col min="14598" max="14598" width="31.5703125" style="206" bestFit="1" customWidth="1"/>
    <col min="14599" max="14620" width="9.140625" style="206"/>
    <col min="14621" max="14622" width="13.140625" style="206" customWidth="1"/>
    <col min="14623" max="14623" width="14.42578125" style="206" customWidth="1"/>
    <col min="14624" max="14852" width="9.140625" style="206"/>
    <col min="14853" max="14853" width="26.42578125" style="206" bestFit="1" customWidth="1"/>
    <col min="14854" max="14854" width="31.5703125" style="206" bestFit="1" customWidth="1"/>
    <col min="14855" max="14876" width="9.140625" style="206"/>
    <col min="14877" max="14878" width="13.140625" style="206" customWidth="1"/>
    <col min="14879" max="14879" width="14.42578125" style="206" customWidth="1"/>
    <col min="14880" max="15108" width="9.140625" style="206"/>
    <col min="15109" max="15109" width="26.42578125" style="206" bestFit="1" customWidth="1"/>
    <col min="15110" max="15110" width="31.5703125" style="206" bestFit="1" customWidth="1"/>
    <col min="15111" max="15132" width="9.140625" style="206"/>
    <col min="15133" max="15134" width="13.140625" style="206" customWidth="1"/>
    <col min="15135" max="15135" width="14.42578125" style="206" customWidth="1"/>
    <col min="15136" max="15364" width="9.140625" style="206"/>
    <col min="15365" max="15365" width="26.42578125" style="206" bestFit="1" customWidth="1"/>
    <col min="15366" max="15366" width="31.5703125" style="206" bestFit="1" customWidth="1"/>
    <col min="15367" max="15388" width="9.140625" style="206"/>
    <col min="15389" max="15390" width="13.140625" style="206" customWidth="1"/>
    <col min="15391" max="15391" width="14.42578125" style="206" customWidth="1"/>
    <col min="15392" max="15620" width="9.140625" style="206"/>
    <col min="15621" max="15621" width="26.42578125" style="206" bestFit="1" customWidth="1"/>
    <col min="15622" max="15622" width="31.5703125" style="206" bestFit="1" customWidth="1"/>
    <col min="15623" max="15644" width="9.140625" style="206"/>
    <col min="15645" max="15646" width="13.140625" style="206" customWidth="1"/>
    <col min="15647" max="15647" width="14.42578125" style="206" customWidth="1"/>
    <col min="15648" max="15876" width="9.140625" style="206"/>
    <col min="15877" max="15877" width="26.42578125" style="206" bestFit="1" customWidth="1"/>
    <col min="15878" max="15878" width="31.5703125" style="206" bestFit="1" customWidth="1"/>
    <col min="15879" max="15900" width="9.140625" style="206"/>
    <col min="15901" max="15902" width="13.140625" style="206" customWidth="1"/>
    <col min="15903" max="15903" width="14.42578125" style="206" customWidth="1"/>
    <col min="15904" max="16132" width="9.140625" style="206"/>
    <col min="16133" max="16133" width="26.42578125" style="206" bestFit="1" customWidth="1"/>
    <col min="16134" max="16134" width="31.5703125" style="206" bestFit="1" customWidth="1"/>
    <col min="16135" max="16156" width="9.140625" style="206"/>
    <col min="16157" max="16158" width="13.140625" style="206" customWidth="1"/>
    <col min="16159" max="16159" width="14.42578125" style="206" customWidth="1"/>
    <col min="16160" max="16384" width="9.140625" style="206"/>
  </cols>
  <sheetData>
    <row r="1" spans="1:35" ht="15" customHeight="1"/>
    <row r="2" spans="1:35" ht="15" customHeight="1"/>
    <row r="3" spans="1:35" ht="26.25">
      <c r="A3" s="106" t="s">
        <v>238</v>
      </c>
      <c r="B3" s="36"/>
      <c r="C3" s="36"/>
      <c r="D3" s="36"/>
      <c r="E3" s="36"/>
      <c r="F3" s="36"/>
      <c r="G3" s="36"/>
      <c r="H3" s="36"/>
    </row>
    <row r="4" spans="1:35" ht="54" customHeight="1">
      <c r="A4" s="448" t="s">
        <v>239</v>
      </c>
      <c r="B4" s="448"/>
      <c r="C4" s="448"/>
      <c r="D4" s="448"/>
      <c r="E4" s="448"/>
      <c r="F4" s="448"/>
      <c r="G4" s="448"/>
      <c r="H4" s="448"/>
      <c r="I4" s="448"/>
      <c r="J4" s="448"/>
      <c r="K4" s="448"/>
      <c r="L4" s="238"/>
      <c r="M4" s="238"/>
      <c r="N4" s="238"/>
      <c r="O4" s="238"/>
      <c r="P4" s="107"/>
      <c r="Q4" s="107"/>
      <c r="R4" s="107"/>
      <c r="S4" s="107"/>
      <c r="T4" s="107"/>
      <c r="U4" s="107"/>
      <c r="V4" s="107"/>
      <c r="W4" s="107"/>
      <c r="X4" s="107"/>
      <c r="Y4" s="107"/>
      <c r="Z4" s="107"/>
      <c r="AA4" s="107"/>
      <c r="AB4" s="107"/>
    </row>
    <row r="6" spans="1:35" s="77" customFormat="1" ht="75">
      <c r="A6" s="239" t="s">
        <v>240</v>
      </c>
      <c r="B6" s="239" t="s">
        <v>241</v>
      </c>
      <c r="C6" s="239" t="s">
        <v>24</v>
      </c>
      <c r="D6" s="108">
        <v>1994</v>
      </c>
      <c r="E6" s="108">
        <v>1995</v>
      </c>
      <c r="F6" s="108">
        <v>1996</v>
      </c>
      <c r="G6" s="108">
        <v>1997</v>
      </c>
      <c r="H6" s="108">
        <v>1998</v>
      </c>
      <c r="I6" s="108">
        <v>1999</v>
      </c>
      <c r="J6" s="108">
        <v>2000</v>
      </c>
      <c r="K6" s="108">
        <v>2001</v>
      </c>
      <c r="L6" s="108">
        <v>2002</v>
      </c>
      <c r="M6" s="108">
        <v>2003</v>
      </c>
      <c r="N6" s="108">
        <v>2004</v>
      </c>
      <c r="O6" s="108">
        <v>2005</v>
      </c>
      <c r="P6" s="108">
        <v>2006</v>
      </c>
      <c r="Q6" s="108">
        <v>2007</v>
      </c>
      <c r="R6" s="108">
        <v>2008</v>
      </c>
      <c r="S6" s="108">
        <v>2009</v>
      </c>
      <c r="T6" s="108">
        <v>2010</v>
      </c>
      <c r="U6" s="108">
        <v>2011</v>
      </c>
      <c r="V6" s="108">
        <v>2012</v>
      </c>
      <c r="W6" s="108">
        <v>2013</v>
      </c>
      <c r="X6" s="108">
        <v>2014</v>
      </c>
      <c r="Y6" s="108">
        <v>2015</v>
      </c>
      <c r="Z6" s="108">
        <v>2016</v>
      </c>
      <c r="AA6" s="108">
        <v>2017</v>
      </c>
      <c r="AB6" s="108">
        <v>2018</v>
      </c>
      <c r="AC6" s="109" t="s">
        <v>522</v>
      </c>
      <c r="AD6" s="109" t="s">
        <v>523</v>
      </c>
      <c r="AE6" s="109" t="s">
        <v>582</v>
      </c>
      <c r="AF6" s="109" t="s">
        <v>438</v>
      </c>
      <c r="AG6" s="334"/>
    </row>
    <row r="7" spans="1:35" s="77" customFormat="1">
      <c r="A7" s="110" t="s">
        <v>79</v>
      </c>
      <c r="B7" s="110"/>
      <c r="C7" s="110" t="s">
        <v>25</v>
      </c>
      <c r="D7" s="111">
        <v>701</v>
      </c>
      <c r="E7" s="111">
        <v>1200</v>
      </c>
      <c r="F7" s="111">
        <v>1406</v>
      </c>
      <c r="G7" s="111">
        <v>1596</v>
      </c>
      <c r="H7" s="111">
        <v>1693</v>
      </c>
      <c r="I7" s="111">
        <v>1946</v>
      </c>
      <c r="J7" s="111">
        <v>2478</v>
      </c>
      <c r="K7" s="111">
        <v>2133</v>
      </c>
      <c r="L7" s="111">
        <v>2177</v>
      </c>
      <c r="M7" s="111">
        <v>2512</v>
      </c>
      <c r="N7" s="111">
        <v>2800</v>
      </c>
      <c r="O7" s="111">
        <v>2985</v>
      </c>
      <c r="P7" s="111">
        <v>3512</v>
      </c>
      <c r="Q7" s="111">
        <v>3526</v>
      </c>
      <c r="R7" s="111">
        <v>3717</v>
      </c>
      <c r="S7" s="111">
        <v>4100</v>
      </c>
      <c r="T7" s="111">
        <v>4463</v>
      </c>
      <c r="U7" s="111">
        <v>4421</v>
      </c>
      <c r="V7" s="111">
        <v>4648</v>
      </c>
      <c r="W7" s="111">
        <v>4540</v>
      </c>
      <c r="X7" s="111">
        <v>4685</v>
      </c>
      <c r="Y7" s="111">
        <v>4855</v>
      </c>
      <c r="Z7" s="111">
        <v>5293</v>
      </c>
      <c r="AA7" s="111">
        <v>5588</v>
      </c>
      <c r="AB7" s="111">
        <v>5517</v>
      </c>
      <c r="AC7" s="293">
        <f>$AB7-$R7</f>
        <v>1800</v>
      </c>
      <c r="AD7" s="7">
        <f>($AB7-$R7)/$Q7</f>
        <v>0.51049347702779357</v>
      </c>
      <c r="AE7" s="112">
        <f>AB7/AB7</f>
        <v>1</v>
      </c>
      <c r="AF7" s="4"/>
      <c r="AG7" s="334"/>
    </row>
    <row r="8" spans="1:35" s="77" customFormat="1">
      <c r="A8" s="114"/>
      <c r="B8" s="114" t="s">
        <v>69</v>
      </c>
      <c r="C8" s="110" t="s">
        <v>242</v>
      </c>
      <c r="D8" s="115" t="s">
        <v>70</v>
      </c>
      <c r="E8" s="115" t="s">
        <v>70</v>
      </c>
      <c r="F8" s="115" t="s">
        <v>70</v>
      </c>
      <c r="G8" s="115" t="s">
        <v>70</v>
      </c>
      <c r="H8" s="115" t="s">
        <v>70</v>
      </c>
      <c r="I8" s="115" t="s">
        <v>70</v>
      </c>
      <c r="J8" s="115" t="s">
        <v>70</v>
      </c>
      <c r="K8" s="115" t="s">
        <v>70</v>
      </c>
      <c r="L8" s="115" t="s">
        <v>70</v>
      </c>
      <c r="M8" s="115" t="s">
        <v>70</v>
      </c>
      <c r="N8" s="115" t="s">
        <v>70</v>
      </c>
      <c r="O8" s="115" t="s">
        <v>70</v>
      </c>
      <c r="P8" s="115" t="s">
        <v>70</v>
      </c>
      <c r="Q8" s="115">
        <v>326</v>
      </c>
      <c r="R8" s="115">
        <v>325</v>
      </c>
      <c r="S8" s="115">
        <v>395</v>
      </c>
      <c r="T8" s="115">
        <v>402</v>
      </c>
      <c r="U8" s="115">
        <v>403</v>
      </c>
      <c r="V8" s="115">
        <v>399</v>
      </c>
      <c r="W8" s="115">
        <v>391</v>
      </c>
      <c r="X8" s="115">
        <v>357</v>
      </c>
      <c r="Y8" s="115">
        <v>366</v>
      </c>
      <c r="Z8" s="115">
        <v>357</v>
      </c>
      <c r="AA8" s="38">
        <v>359</v>
      </c>
      <c r="AB8" s="332">
        <v>370</v>
      </c>
      <c r="AC8" s="294">
        <f t="shared" ref="AC8:AC15" si="0">$AB8-$R8</f>
        <v>45</v>
      </c>
      <c r="AD8" s="25">
        <f>($AB8-$R8)/$R8</f>
        <v>0.13846153846153847</v>
      </c>
      <c r="AE8" s="116">
        <f>$AB8/$AA$7</f>
        <v>6.6213314244810306E-2</v>
      </c>
      <c r="AF8" s="114"/>
      <c r="AG8" s="334"/>
      <c r="AH8" s="117"/>
      <c r="AI8" s="118"/>
    </row>
    <row r="9" spans="1:35" s="77" customFormat="1">
      <c r="A9" s="110"/>
      <c r="B9" s="110" t="s">
        <v>91</v>
      </c>
      <c r="C9" s="110" t="s">
        <v>242</v>
      </c>
      <c r="D9" s="115" t="s">
        <v>70</v>
      </c>
      <c r="E9" s="115" t="s">
        <v>70</v>
      </c>
      <c r="F9" s="115" t="s">
        <v>70</v>
      </c>
      <c r="G9" s="115" t="s">
        <v>70</v>
      </c>
      <c r="H9" s="115" t="s">
        <v>70</v>
      </c>
      <c r="I9" s="115" t="s">
        <v>70</v>
      </c>
      <c r="J9" s="115" t="s">
        <v>70</v>
      </c>
      <c r="K9" s="115" t="s">
        <v>70</v>
      </c>
      <c r="L9" s="115" t="s">
        <v>70</v>
      </c>
      <c r="M9" s="115" t="s">
        <v>70</v>
      </c>
      <c r="N9" s="115" t="s">
        <v>70</v>
      </c>
      <c r="O9" s="115" t="s">
        <v>70</v>
      </c>
      <c r="P9" s="115" t="s">
        <v>70</v>
      </c>
      <c r="Q9" s="115">
        <v>499</v>
      </c>
      <c r="R9" s="115">
        <v>579</v>
      </c>
      <c r="S9" s="115">
        <v>568</v>
      </c>
      <c r="T9" s="115">
        <v>567</v>
      </c>
      <c r="U9" s="115">
        <v>568</v>
      </c>
      <c r="V9" s="115">
        <v>640</v>
      </c>
      <c r="W9" s="115">
        <v>661</v>
      </c>
      <c r="X9" s="115">
        <v>642</v>
      </c>
      <c r="Y9" s="115">
        <v>690</v>
      </c>
      <c r="Z9" s="115">
        <v>733</v>
      </c>
      <c r="AA9" s="38">
        <v>712</v>
      </c>
      <c r="AB9" s="332">
        <v>655</v>
      </c>
      <c r="AC9" s="294">
        <f t="shared" si="0"/>
        <v>76</v>
      </c>
      <c r="AD9" s="266">
        <f t="shared" ref="AD9:AD15" si="1">($AB9-$R9)/$R9</f>
        <v>0.13126079447322972</v>
      </c>
      <c r="AE9" s="116">
        <f t="shared" ref="AE9:AE15" si="2">$AB9/$AA$7</f>
        <v>0.11721546170365069</v>
      </c>
      <c r="AF9" s="114"/>
      <c r="AG9" s="334"/>
      <c r="AH9" s="117"/>
      <c r="AI9" s="118"/>
    </row>
    <row r="10" spans="1:35" s="77" customFormat="1">
      <c r="A10" s="114"/>
      <c r="B10" s="114" t="s">
        <v>72</v>
      </c>
      <c r="C10" s="110" t="s">
        <v>242</v>
      </c>
      <c r="D10" s="115" t="s">
        <v>70</v>
      </c>
      <c r="E10" s="115" t="s">
        <v>70</v>
      </c>
      <c r="F10" s="115" t="s">
        <v>70</v>
      </c>
      <c r="G10" s="115" t="s">
        <v>70</v>
      </c>
      <c r="H10" s="115" t="s">
        <v>70</v>
      </c>
      <c r="I10" s="115" t="s">
        <v>70</v>
      </c>
      <c r="J10" s="115" t="s">
        <v>70</v>
      </c>
      <c r="K10" s="115" t="s">
        <v>70</v>
      </c>
      <c r="L10" s="115" t="s">
        <v>70</v>
      </c>
      <c r="M10" s="115" t="s">
        <v>70</v>
      </c>
      <c r="N10" s="115" t="s">
        <v>70</v>
      </c>
      <c r="O10" s="115" t="s">
        <v>70</v>
      </c>
      <c r="P10" s="115" t="s">
        <v>70</v>
      </c>
      <c r="Q10" s="115">
        <v>319</v>
      </c>
      <c r="R10" s="115">
        <v>351</v>
      </c>
      <c r="S10" s="115">
        <v>398</v>
      </c>
      <c r="T10" s="115">
        <v>410</v>
      </c>
      <c r="U10" s="115">
        <v>436</v>
      </c>
      <c r="V10" s="115">
        <v>450</v>
      </c>
      <c r="W10" s="115">
        <v>432</v>
      </c>
      <c r="X10" s="115">
        <v>481</v>
      </c>
      <c r="Y10" s="115">
        <v>522</v>
      </c>
      <c r="Z10" s="115">
        <v>563</v>
      </c>
      <c r="AA10" s="38">
        <v>648</v>
      </c>
      <c r="AB10" s="332">
        <v>623</v>
      </c>
      <c r="AC10" s="294">
        <f t="shared" si="0"/>
        <v>272</v>
      </c>
      <c r="AD10" s="266">
        <f t="shared" si="1"/>
        <v>0.77492877492877488</v>
      </c>
      <c r="AE10" s="116">
        <f t="shared" si="2"/>
        <v>0.11148890479599141</v>
      </c>
      <c r="AF10" s="114"/>
      <c r="AG10" s="334"/>
      <c r="AH10" s="117"/>
      <c r="AI10" s="118"/>
    </row>
    <row r="11" spans="1:35" s="77" customFormat="1">
      <c r="A11" s="110"/>
      <c r="B11" s="110" t="s">
        <v>74</v>
      </c>
      <c r="C11" s="110" t="s">
        <v>242</v>
      </c>
      <c r="D11" s="115" t="s">
        <v>70</v>
      </c>
      <c r="E11" s="115" t="s">
        <v>70</v>
      </c>
      <c r="F11" s="115" t="s">
        <v>70</v>
      </c>
      <c r="G11" s="115" t="s">
        <v>70</v>
      </c>
      <c r="H11" s="115" t="s">
        <v>70</v>
      </c>
      <c r="I11" s="115" t="s">
        <v>70</v>
      </c>
      <c r="J11" s="115" t="s">
        <v>70</v>
      </c>
      <c r="K11" s="115" t="s">
        <v>70</v>
      </c>
      <c r="L11" s="115" t="s">
        <v>70</v>
      </c>
      <c r="M11" s="115" t="s">
        <v>70</v>
      </c>
      <c r="N11" s="115" t="s">
        <v>70</v>
      </c>
      <c r="O11" s="115" t="s">
        <v>70</v>
      </c>
      <c r="P11" s="115" t="s">
        <v>70</v>
      </c>
      <c r="Q11" s="115">
        <v>329</v>
      </c>
      <c r="R11" s="115">
        <v>299</v>
      </c>
      <c r="S11" s="115">
        <v>298</v>
      </c>
      <c r="T11" s="115">
        <v>314</v>
      </c>
      <c r="U11" s="115">
        <v>338</v>
      </c>
      <c r="V11" s="115">
        <v>394</v>
      </c>
      <c r="W11" s="115">
        <v>394</v>
      </c>
      <c r="X11" s="115">
        <v>384</v>
      </c>
      <c r="Y11" s="115">
        <v>354</v>
      </c>
      <c r="Z11" s="115">
        <v>425</v>
      </c>
      <c r="AA11" s="38">
        <v>391</v>
      </c>
      <c r="AB11" s="332">
        <v>423</v>
      </c>
      <c r="AC11" s="294">
        <f t="shared" si="0"/>
        <v>124</v>
      </c>
      <c r="AD11" s="266">
        <f t="shared" si="1"/>
        <v>0.41471571906354515</v>
      </c>
      <c r="AE11" s="116">
        <f t="shared" si="2"/>
        <v>7.5697924123120972E-2</v>
      </c>
      <c r="AF11" s="114"/>
      <c r="AG11" s="334"/>
      <c r="AH11" s="117"/>
      <c r="AI11" s="118"/>
    </row>
    <row r="12" spans="1:35" s="77" customFormat="1">
      <c r="A12" s="110"/>
      <c r="B12" s="110" t="s">
        <v>73</v>
      </c>
      <c r="C12" s="110" t="s">
        <v>242</v>
      </c>
      <c r="D12" s="115" t="s">
        <v>70</v>
      </c>
      <c r="E12" s="115" t="s">
        <v>70</v>
      </c>
      <c r="F12" s="115" t="s">
        <v>70</v>
      </c>
      <c r="G12" s="115" t="s">
        <v>70</v>
      </c>
      <c r="H12" s="115" t="s">
        <v>70</v>
      </c>
      <c r="I12" s="115" t="s">
        <v>70</v>
      </c>
      <c r="J12" s="115" t="s">
        <v>70</v>
      </c>
      <c r="K12" s="115" t="s">
        <v>70</v>
      </c>
      <c r="L12" s="115" t="s">
        <v>70</v>
      </c>
      <c r="M12" s="115" t="s">
        <v>70</v>
      </c>
      <c r="N12" s="115" t="s">
        <v>70</v>
      </c>
      <c r="O12" s="115" t="s">
        <v>70</v>
      </c>
      <c r="P12" s="115" t="s">
        <v>70</v>
      </c>
      <c r="Q12" s="115">
        <v>293</v>
      </c>
      <c r="R12" s="115">
        <v>315</v>
      </c>
      <c r="S12" s="115">
        <v>311</v>
      </c>
      <c r="T12" s="115">
        <v>351</v>
      </c>
      <c r="U12" s="115">
        <v>307</v>
      </c>
      <c r="V12" s="115">
        <v>310</v>
      </c>
      <c r="W12" s="115">
        <v>329</v>
      </c>
      <c r="X12" s="115">
        <v>345</v>
      </c>
      <c r="Y12" s="115">
        <v>383</v>
      </c>
      <c r="Z12" s="115">
        <v>473</v>
      </c>
      <c r="AA12" s="38">
        <v>448</v>
      </c>
      <c r="AB12" s="332">
        <v>455</v>
      </c>
      <c r="AC12" s="294">
        <f t="shared" si="0"/>
        <v>140</v>
      </c>
      <c r="AD12" s="266">
        <f t="shared" si="1"/>
        <v>0.44444444444444442</v>
      </c>
      <c r="AE12" s="116">
        <f t="shared" si="2"/>
        <v>8.1424481030780246E-2</v>
      </c>
      <c r="AF12" s="114"/>
      <c r="AG12" s="334"/>
      <c r="AH12" s="117"/>
      <c r="AI12" s="118"/>
    </row>
    <row r="13" spans="1:35" s="77" customFormat="1">
      <c r="A13" s="110"/>
      <c r="B13" s="110" t="s">
        <v>75</v>
      </c>
      <c r="C13" s="110" t="s">
        <v>242</v>
      </c>
      <c r="D13" s="115" t="s">
        <v>70</v>
      </c>
      <c r="E13" s="115" t="s">
        <v>70</v>
      </c>
      <c r="F13" s="115" t="s">
        <v>70</v>
      </c>
      <c r="G13" s="115" t="s">
        <v>70</v>
      </c>
      <c r="H13" s="115" t="s">
        <v>70</v>
      </c>
      <c r="I13" s="115" t="s">
        <v>70</v>
      </c>
      <c r="J13" s="115" t="s">
        <v>70</v>
      </c>
      <c r="K13" s="115" t="s">
        <v>70</v>
      </c>
      <c r="L13" s="115" t="s">
        <v>70</v>
      </c>
      <c r="M13" s="115" t="s">
        <v>70</v>
      </c>
      <c r="N13" s="115" t="s">
        <v>70</v>
      </c>
      <c r="O13" s="115" t="s">
        <v>70</v>
      </c>
      <c r="P13" s="115" t="s">
        <v>70</v>
      </c>
      <c r="Q13" s="115">
        <v>505</v>
      </c>
      <c r="R13" s="115">
        <v>512</v>
      </c>
      <c r="S13" s="115">
        <v>532</v>
      </c>
      <c r="T13" s="115">
        <v>629</v>
      </c>
      <c r="U13" s="115">
        <v>610</v>
      </c>
      <c r="V13" s="115">
        <v>699</v>
      </c>
      <c r="W13" s="115">
        <v>713</v>
      </c>
      <c r="X13" s="115">
        <v>776</v>
      </c>
      <c r="Y13" s="115">
        <v>797</v>
      </c>
      <c r="Z13" s="115">
        <v>811</v>
      </c>
      <c r="AA13" s="38">
        <v>875</v>
      </c>
      <c r="AB13" s="332">
        <v>964</v>
      </c>
      <c r="AC13" s="294">
        <f t="shared" si="0"/>
        <v>452</v>
      </c>
      <c r="AD13" s="266">
        <f t="shared" si="1"/>
        <v>0.8828125</v>
      </c>
      <c r="AE13" s="116">
        <f t="shared" si="2"/>
        <v>0.17251252684323551</v>
      </c>
      <c r="AF13" s="114"/>
      <c r="AG13" s="334"/>
      <c r="AH13" s="117"/>
      <c r="AI13" s="118"/>
    </row>
    <row r="14" spans="1:35" s="77" customFormat="1">
      <c r="A14" s="110"/>
      <c r="B14" s="110" t="s">
        <v>77</v>
      </c>
      <c r="C14" s="110" t="s">
        <v>242</v>
      </c>
      <c r="D14" s="115" t="s">
        <v>70</v>
      </c>
      <c r="E14" s="115" t="s">
        <v>70</v>
      </c>
      <c r="F14" s="115" t="s">
        <v>70</v>
      </c>
      <c r="G14" s="115" t="s">
        <v>70</v>
      </c>
      <c r="H14" s="115" t="s">
        <v>70</v>
      </c>
      <c r="I14" s="115" t="s">
        <v>70</v>
      </c>
      <c r="J14" s="115" t="s">
        <v>70</v>
      </c>
      <c r="K14" s="115" t="s">
        <v>70</v>
      </c>
      <c r="L14" s="115" t="s">
        <v>70</v>
      </c>
      <c r="M14" s="115" t="s">
        <v>70</v>
      </c>
      <c r="N14" s="115" t="s">
        <v>70</v>
      </c>
      <c r="O14" s="115" t="s">
        <v>70</v>
      </c>
      <c r="P14" s="115" t="s">
        <v>70</v>
      </c>
      <c r="Q14" s="115">
        <v>786</v>
      </c>
      <c r="R14" s="115">
        <v>896</v>
      </c>
      <c r="S14" s="115">
        <v>1073</v>
      </c>
      <c r="T14" s="115">
        <v>1179</v>
      </c>
      <c r="U14" s="115">
        <v>1140</v>
      </c>
      <c r="V14" s="115">
        <v>1162</v>
      </c>
      <c r="W14" s="115">
        <v>1056</v>
      </c>
      <c r="X14" s="115">
        <v>1107</v>
      </c>
      <c r="Y14" s="115">
        <v>1158</v>
      </c>
      <c r="Z14" s="115">
        <v>1277</v>
      </c>
      <c r="AA14" s="38">
        <v>1408</v>
      </c>
      <c r="AB14" s="332">
        <v>1382</v>
      </c>
      <c r="AC14" s="294">
        <f t="shared" si="0"/>
        <v>486</v>
      </c>
      <c r="AD14" s="266">
        <f t="shared" si="1"/>
        <v>0.5424107142857143</v>
      </c>
      <c r="AE14" s="116">
        <f t="shared" si="2"/>
        <v>0.24731567644953473</v>
      </c>
      <c r="AF14" s="114"/>
      <c r="AG14" s="334"/>
      <c r="AH14" s="117"/>
      <c r="AI14" s="118"/>
    </row>
    <row r="15" spans="1:35" s="77" customFormat="1">
      <c r="A15" s="110"/>
      <c r="B15" s="110" t="s">
        <v>78</v>
      </c>
      <c r="C15" s="110" t="s">
        <v>242</v>
      </c>
      <c r="D15" s="115" t="s">
        <v>70</v>
      </c>
      <c r="E15" s="115" t="s">
        <v>70</v>
      </c>
      <c r="F15" s="115" t="s">
        <v>70</v>
      </c>
      <c r="G15" s="115" t="s">
        <v>70</v>
      </c>
      <c r="H15" s="115" t="s">
        <v>70</v>
      </c>
      <c r="I15" s="115" t="s">
        <v>70</v>
      </c>
      <c r="J15" s="115" t="s">
        <v>70</v>
      </c>
      <c r="K15" s="115" t="s">
        <v>70</v>
      </c>
      <c r="L15" s="115" t="s">
        <v>70</v>
      </c>
      <c r="M15" s="115" t="s">
        <v>70</v>
      </c>
      <c r="N15" s="115" t="s">
        <v>70</v>
      </c>
      <c r="O15" s="115" t="s">
        <v>70</v>
      </c>
      <c r="P15" s="115" t="s">
        <v>70</v>
      </c>
      <c r="Q15" s="115">
        <v>451</v>
      </c>
      <c r="R15" s="115">
        <v>440</v>
      </c>
      <c r="S15" s="115">
        <v>514</v>
      </c>
      <c r="T15" s="115">
        <v>599</v>
      </c>
      <c r="U15" s="115">
        <v>603</v>
      </c>
      <c r="V15" s="115">
        <v>586</v>
      </c>
      <c r="W15" s="115">
        <v>564</v>
      </c>
      <c r="X15" s="115">
        <v>583</v>
      </c>
      <c r="Y15" s="115">
        <v>585</v>
      </c>
      <c r="Z15" s="115">
        <v>654</v>
      </c>
      <c r="AA15" s="38">
        <v>747</v>
      </c>
      <c r="AB15" s="332">
        <v>645</v>
      </c>
      <c r="AC15" s="294">
        <f t="shared" si="0"/>
        <v>205</v>
      </c>
      <c r="AD15" s="266">
        <f t="shared" si="1"/>
        <v>0.46590909090909088</v>
      </c>
      <c r="AE15" s="116">
        <f t="shared" si="2"/>
        <v>0.11542591267000715</v>
      </c>
      <c r="AF15" s="114"/>
      <c r="AG15" s="334"/>
      <c r="AH15" s="117"/>
      <c r="AI15" s="118"/>
    </row>
    <row r="16" spans="1:35" s="77" customFormat="1">
      <c r="A16" s="110"/>
      <c r="B16" s="110"/>
      <c r="C16" s="110"/>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333"/>
      <c r="AC16" s="111"/>
      <c r="AD16" s="25"/>
      <c r="AE16" s="112"/>
      <c r="AF16" s="4"/>
      <c r="AG16" s="334"/>
    </row>
    <row r="17" spans="1:33" s="77" customFormat="1">
      <c r="A17" s="110" t="s">
        <v>79</v>
      </c>
      <c r="B17" s="110"/>
      <c r="C17" s="110" t="s">
        <v>243</v>
      </c>
      <c r="D17" s="111">
        <v>380</v>
      </c>
      <c r="E17" s="111">
        <v>550</v>
      </c>
      <c r="F17" s="111">
        <v>561</v>
      </c>
      <c r="G17" s="111">
        <v>643</v>
      </c>
      <c r="H17" s="111">
        <v>675</v>
      </c>
      <c r="I17" s="111">
        <v>806</v>
      </c>
      <c r="J17" s="111">
        <v>911</v>
      </c>
      <c r="K17" s="111">
        <v>799</v>
      </c>
      <c r="L17" s="111">
        <v>796</v>
      </c>
      <c r="M17" s="111">
        <v>913</v>
      </c>
      <c r="N17" s="111">
        <v>1142</v>
      </c>
      <c r="O17" s="111">
        <v>1301</v>
      </c>
      <c r="P17" s="111">
        <v>1361</v>
      </c>
      <c r="Q17" s="111">
        <v>1407</v>
      </c>
      <c r="R17" s="111">
        <v>1607</v>
      </c>
      <c r="S17" s="111">
        <v>1435</v>
      </c>
      <c r="T17" s="111">
        <v>1458</v>
      </c>
      <c r="U17" s="111">
        <v>1458</v>
      </c>
      <c r="V17" s="111">
        <v>1422</v>
      </c>
      <c r="W17" s="111">
        <v>1508</v>
      </c>
      <c r="X17" s="111">
        <v>1588</v>
      </c>
      <c r="Y17" s="111">
        <v>1684</v>
      </c>
      <c r="Z17" s="111">
        <v>2073</v>
      </c>
      <c r="AA17" s="111">
        <v>2131</v>
      </c>
      <c r="AB17" s="111">
        <v>2046</v>
      </c>
      <c r="AC17" s="111">
        <f>AB17-R17</f>
        <v>439</v>
      </c>
      <c r="AD17" s="7">
        <f>(AB17-R17)/R17</f>
        <v>0.2731798382078407</v>
      </c>
      <c r="AE17" s="119" t="s">
        <v>70</v>
      </c>
      <c r="AF17" s="4"/>
      <c r="AG17" s="334"/>
    </row>
    <row r="18" spans="1:33" s="77" customFormat="1">
      <c r="A18" s="110" t="s">
        <v>79</v>
      </c>
      <c r="B18" s="110"/>
      <c r="C18" s="110" t="s">
        <v>244</v>
      </c>
      <c r="D18" s="222">
        <v>150000</v>
      </c>
      <c r="E18" s="222">
        <v>375000</v>
      </c>
      <c r="F18" s="222">
        <v>512000</v>
      </c>
      <c r="G18" s="222">
        <v>457000</v>
      </c>
      <c r="H18" s="222">
        <v>600000</v>
      </c>
      <c r="I18" s="222">
        <v>712000</v>
      </c>
      <c r="J18" s="222">
        <v>800000</v>
      </c>
      <c r="K18" s="222">
        <v>650000</v>
      </c>
      <c r="L18" s="222">
        <v>650000</v>
      </c>
      <c r="M18" s="222">
        <v>800000</v>
      </c>
      <c r="N18" s="222">
        <v>800000</v>
      </c>
      <c r="O18" s="222">
        <v>850000</v>
      </c>
      <c r="P18" s="223">
        <v>1000000</v>
      </c>
      <c r="Q18" s="223">
        <v>900000</v>
      </c>
      <c r="R18" s="223">
        <v>950000</v>
      </c>
      <c r="S18" s="223">
        <v>1062000</v>
      </c>
      <c r="T18" s="223">
        <v>1172000</v>
      </c>
      <c r="U18" s="223">
        <v>1700000</v>
      </c>
      <c r="V18" s="223">
        <v>2000000</v>
      </c>
      <c r="W18" s="223">
        <v>2100000</v>
      </c>
      <c r="X18" s="223">
        <v>3000000</v>
      </c>
      <c r="Y18" s="223">
        <v>3400000</v>
      </c>
      <c r="Z18" s="221">
        <v>3000000</v>
      </c>
      <c r="AA18" s="261">
        <v>2520000</v>
      </c>
      <c r="AB18" s="111">
        <v>3100000</v>
      </c>
      <c r="AC18" s="111">
        <f>AB18-R18</f>
        <v>2150000</v>
      </c>
      <c r="AD18" s="7">
        <f>(AB18-R18)/R18</f>
        <v>2.263157894736842</v>
      </c>
      <c r="AE18" s="119" t="s">
        <v>70</v>
      </c>
      <c r="AF18" s="4"/>
      <c r="AG18" s="334"/>
    </row>
    <row r="19" spans="1:33" s="77" customFormat="1" ht="15.75">
      <c r="A19" s="110" t="s">
        <v>79</v>
      </c>
      <c r="B19" s="110"/>
      <c r="C19" s="110" t="s">
        <v>245</v>
      </c>
      <c r="D19" s="115" t="s">
        <v>70</v>
      </c>
      <c r="E19" s="115" t="s">
        <v>70</v>
      </c>
      <c r="F19" s="115" t="s">
        <v>70</v>
      </c>
      <c r="G19" s="115" t="s">
        <v>70</v>
      </c>
      <c r="H19" s="115" t="s">
        <v>70</v>
      </c>
      <c r="I19" s="115" t="s">
        <v>70</v>
      </c>
      <c r="J19" s="115" t="s">
        <v>70</v>
      </c>
      <c r="K19" s="115" t="s">
        <v>70</v>
      </c>
      <c r="L19" s="115" t="s">
        <v>70</v>
      </c>
      <c r="M19" s="115" t="s">
        <v>70</v>
      </c>
      <c r="N19" s="115" t="s">
        <v>70</v>
      </c>
      <c r="O19" s="115" t="s">
        <v>70</v>
      </c>
      <c r="P19" s="115" t="s">
        <v>70</v>
      </c>
      <c r="Q19" s="115" t="s">
        <v>70</v>
      </c>
      <c r="R19" s="115" t="s">
        <v>70</v>
      </c>
      <c r="S19" s="115" t="s">
        <v>70</v>
      </c>
      <c r="T19" s="115" t="s">
        <v>70</v>
      </c>
      <c r="U19" s="115" t="s">
        <v>70</v>
      </c>
      <c r="V19" s="115" t="s">
        <v>70</v>
      </c>
      <c r="W19" s="115" t="s">
        <v>70</v>
      </c>
      <c r="X19" s="111">
        <v>39780</v>
      </c>
      <c r="Y19" s="111">
        <v>39608</v>
      </c>
      <c r="Z19" s="111">
        <v>40800</v>
      </c>
      <c r="AA19" s="111">
        <v>46400</v>
      </c>
      <c r="AB19" s="111">
        <v>49000</v>
      </c>
      <c r="AC19" s="115" t="s">
        <v>70</v>
      </c>
      <c r="AD19" s="111" t="s">
        <v>70</v>
      </c>
      <c r="AE19" s="120" t="s">
        <v>70</v>
      </c>
      <c r="AF19" s="4"/>
      <c r="AG19" s="334"/>
    </row>
    <row r="20" spans="1:33" s="77" customFormat="1">
      <c r="A20" s="44" t="s">
        <v>474</v>
      </c>
      <c r="AG20" s="334"/>
    </row>
    <row r="21" spans="1:33">
      <c r="A21" s="75" t="s">
        <v>246</v>
      </c>
    </row>
    <row r="22" spans="1:33">
      <c r="A22" s="317" t="s">
        <v>544</v>
      </c>
    </row>
  </sheetData>
  <mergeCells count="1">
    <mergeCell ref="A4:K4"/>
  </mergeCells>
  <pageMargins left="0.25590551181102361" right="0.25590551181102361" top="0.39370078740157477" bottom="0.39370078740157477" header="0.3" footer="0.3"/>
  <pageSetup paperSize="9" scale="39" orientation="landscape" horizontalDpi="90" verticalDpi="90"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Days'!D17:AA17</xm:f>
              <xm:sqref>AF17</xm:sqref>
            </x14:sparkline>
            <x14:sparkline>
              <xm:f>'Heritage Open Days'!D18:AA18</xm:f>
              <xm:sqref>AF18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Days'!Q8:AA8</xm:f>
              <xm:sqref>AF8</xm:sqref>
            </x14:sparkline>
            <x14:sparkline>
              <xm:f>'Heritage Open Days'!Q9:AA9</xm:f>
              <xm:sqref>AF9</xm:sqref>
            </x14:sparkline>
            <x14:sparkline>
              <xm:f>'Heritage Open Days'!Q10:AA10</xm:f>
              <xm:sqref>AF10</xm:sqref>
            </x14:sparkline>
            <x14:sparkline>
              <xm:f>'Heritage Open Days'!Q11:AA11</xm:f>
              <xm:sqref>AF11</xm:sqref>
            </x14:sparkline>
            <x14:sparkline>
              <xm:f>'Heritage Open Days'!Q12:AA12</xm:f>
              <xm:sqref>AF12</xm:sqref>
            </x14:sparkline>
            <x14:sparkline>
              <xm:f>'Heritage Open Days'!Q13:AA13</xm:f>
              <xm:sqref>AF13</xm:sqref>
            </x14:sparkline>
            <x14:sparkline>
              <xm:f>'Heritage Open Days'!Q14:AA14</xm:f>
              <xm:sqref>AF14</xm:sqref>
            </x14:sparkline>
            <x14:sparkline>
              <xm:f>'Heritage Open Days'!Q15:AA15</xm:f>
              <xm:sqref>AF15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Days'!D7:AA7</xm:f>
              <xm:sqref>AF7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78"/>
  <sheetViews>
    <sheetView showGridLines="0" showRowColHeaders="0" zoomScaleNormal="100" workbookViewId="0"/>
  </sheetViews>
  <sheetFormatPr defaultRowHeight="15"/>
  <cols>
    <col min="1" max="1" width="54.140625" customWidth="1"/>
    <col min="2" max="7" width="11" customWidth="1"/>
    <col min="8" max="14" width="11.140625" customWidth="1"/>
    <col min="15" max="15" width="10.7109375" customWidth="1"/>
    <col min="16" max="16" width="10.42578125" customWidth="1"/>
    <col min="17" max="19" width="10.42578125" style="206" customWidth="1"/>
    <col min="20" max="20" width="13.140625" customWidth="1"/>
    <col min="21" max="21" width="18.28515625" customWidth="1"/>
    <col min="25" max="27" width="17.140625" customWidth="1"/>
    <col min="260" max="260" width="54.140625" customWidth="1"/>
    <col min="261" max="261" width="29.28515625" customWidth="1"/>
    <col min="262" max="262" width="15.42578125" bestFit="1" customWidth="1"/>
    <col min="263" max="273" width="11.140625" bestFit="1" customWidth="1"/>
    <col min="274" max="274" width="10.7109375" bestFit="1" customWidth="1"/>
    <col min="275" max="275" width="10.42578125" customWidth="1"/>
    <col min="276" max="276" width="13.140625" customWidth="1"/>
    <col min="281" max="283" width="17.140625" customWidth="1"/>
    <col min="516" max="516" width="54.140625" customWidth="1"/>
    <col min="517" max="517" width="29.28515625" customWidth="1"/>
    <col min="518" max="518" width="15.42578125" bestFit="1" customWidth="1"/>
    <col min="519" max="529" width="11.140625" bestFit="1" customWidth="1"/>
    <col min="530" max="530" width="10.7109375" bestFit="1" customWidth="1"/>
    <col min="531" max="531" width="10.42578125" customWidth="1"/>
    <col min="532" max="532" width="13.140625" customWidth="1"/>
    <col min="537" max="539" width="17.140625" customWidth="1"/>
    <col min="772" max="772" width="54.140625" customWidth="1"/>
    <col min="773" max="773" width="29.28515625" customWidth="1"/>
    <col min="774" max="774" width="15.42578125" bestFit="1" customWidth="1"/>
    <col min="775" max="785" width="11.140625" bestFit="1" customWidth="1"/>
    <col min="786" max="786" width="10.7109375" bestFit="1" customWidth="1"/>
    <col min="787" max="787" width="10.42578125" customWidth="1"/>
    <col min="788" max="788" width="13.140625" customWidth="1"/>
    <col min="793" max="795" width="17.140625" customWidth="1"/>
    <col min="1028" max="1028" width="54.140625" customWidth="1"/>
    <col min="1029" max="1029" width="29.28515625" customWidth="1"/>
    <col min="1030" max="1030" width="15.42578125" bestFit="1" customWidth="1"/>
    <col min="1031" max="1041" width="11.140625" bestFit="1" customWidth="1"/>
    <col min="1042" max="1042" width="10.7109375" bestFit="1" customWidth="1"/>
    <col min="1043" max="1043" width="10.42578125" customWidth="1"/>
    <col min="1044" max="1044" width="13.140625" customWidth="1"/>
    <col min="1049" max="1051" width="17.140625" customWidth="1"/>
    <col min="1284" max="1284" width="54.140625" customWidth="1"/>
    <col min="1285" max="1285" width="29.28515625" customWidth="1"/>
    <col min="1286" max="1286" width="15.42578125" bestFit="1" customWidth="1"/>
    <col min="1287" max="1297" width="11.140625" bestFit="1" customWidth="1"/>
    <col min="1298" max="1298" width="10.7109375" bestFit="1" customWidth="1"/>
    <col min="1299" max="1299" width="10.42578125" customWidth="1"/>
    <col min="1300" max="1300" width="13.140625" customWidth="1"/>
    <col min="1305" max="1307" width="17.140625" customWidth="1"/>
    <col min="1540" max="1540" width="54.140625" customWidth="1"/>
    <col min="1541" max="1541" width="29.28515625" customWidth="1"/>
    <col min="1542" max="1542" width="15.42578125" bestFit="1" customWidth="1"/>
    <col min="1543" max="1553" width="11.140625" bestFit="1" customWidth="1"/>
    <col min="1554" max="1554" width="10.7109375" bestFit="1" customWidth="1"/>
    <col min="1555" max="1555" width="10.42578125" customWidth="1"/>
    <col min="1556" max="1556" width="13.140625" customWidth="1"/>
    <col min="1561" max="1563" width="17.140625" customWidth="1"/>
    <col min="1796" max="1796" width="54.140625" customWidth="1"/>
    <col min="1797" max="1797" width="29.28515625" customWidth="1"/>
    <col min="1798" max="1798" width="15.42578125" bestFit="1" customWidth="1"/>
    <col min="1799" max="1809" width="11.140625" bestFit="1" customWidth="1"/>
    <col min="1810" max="1810" width="10.7109375" bestFit="1" customWidth="1"/>
    <col min="1811" max="1811" width="10.42578125" customWidth="1"/>
    <col min="1812" max="1812" width="13.140625" customWidth="1"/>
    <col min="1817" max="1819" width="17.140625" customWidth="1"/>
    <col min="2052" max="2052" width="54.140625" customWidth="1"/>
    <col min="2053" max="2053" width="29.28515625" customWidth="1"/>
    <col min="2054" max="2054" width="15.42578125" bestFit="1" customWidth="1"/>
    <col min="2055" max="2065" width="11.140625" bestFit="1" customWidth="1"/>
    <col min="2066" max="2066" width="10.7109375" bestFit="1" customWidth="1"/>
    <col min="2067" max="2067" width="10.42578125" customWidth="1"/>
    <col min="2068" max="2068" width="13.140625" customWidth="1"/>
    <col min="2073" max="2075" width="17.140625" customWidth="1"/>
    <col min="2308" max="2308" width="54.140625" customWidth="1"/>
    <col min="2309" max="2309" width="29.28515625" customWidth="1"/>
    <col min="2310" max="2310" width="15.42578125" bestFit="1" customWidth="1"/>
    <col min="2311" max="2321" width="11.140625" bestFit="1" customWidth="1"/>
    <col min="2322" max="2322" width="10.7109375" bestFit="1" customWidth="1"/>
    <col min="2323" max="2323" width="10.42578125" customWidth="1"/>
    <col min="2324" max="2324" width="13.140625" customWidth="1"/>
    <col min="2329" max="2331" width="17.140625" customWidth="1"/>
    <col min="2564" max="2564" width="54.140625" customWidth="1"/>
    <col min="2565" max="2565" width="29.28515625" customWidth="1"/>
    <col min="2566" max="2566" width="15.42578125" bestFit="1" customWidth="1"/>
    <col min="2567" max="2577" width="11.140625" bestFit="1" customWidth="1"/>
    <col min="2578" max="2578" width="10.7109375" bestFit="1" customWidth="1"/>
    <col min="2579" max="2579" width="10.42578125" customWidth="1"/>
    <col min="2580" max="2580" width="13.140625" customWidth="1"/>
    <col min="2585" max="2587" width="17.140625" customWidth="1"/>
    <col min="2820" max="2820" width="54.140625" customWidth="1"/>
    <col min="2821" max="2821" width="29.28515625" customWidth="1"/>
    <col min="2822" max="2822" width="15.42578125" bestFit="1" customWidth="1"/>
    <col min="2823" max="2833" width="11.140625" bestFit="1" customWidth="1"/>
    <col min="2834" max="2834" width="10.7109375" bestFit="1" customWidth="1"/>
    <col min="2835" max="2835" width="10.42578125" customWidth="1"/>
    <col min="2836" max="2836" width="13.140625" customWidth="1"/>
    <col min="2841" max="2843" width="17.140625" customWidth="1"/>
    <col min="3076" max="3076" width="54.140625" customWidth="1"/>
    <col min="3077" max="3077" width="29.28515625" customWidth="1"/>
    <col min="3078" max="3078" width="15.42578125" bestFit="1" customWidth="1"/>
    <col min="3079" max="3089" width="11.140625" bestFit="1" customWidth="1"/>
    <col min="3090" max="3090" width="10.7109375" bestFit="1" customWidth="1"/>
    <col min="3091" max="3091" width="10.42578125" customWidth="1"/>
    <col min="3092" max="3092" width="13.140625" customWidth="1"/>
    <col min="3097" max="3099" width="17.140625" customWidth="1"/>
    <col min="3332" max="3332" width="54.140625" customWidth="1"/>
    <col min="3333" max="3333" width="29.28515625" customWidth="1"/>
    <col min="3334" max="3334" width="15.42578125" bestFit="1" customWidth="1"/>
    <col min="3335" max="3345" width="11.140625" bestFit="1" customWidth="1"/>
    <col min="3346" max="3346" width="10.7109375" bestFit="1" customWidth="1"/>
    <col min="3347" max="3347" width="10.42578125" customWidth="1"/>
    <col min="3348" max="3348" width="13.140625" customWidth="1"/>
    <col min="3353" max="3355" width="17.140625" customWidth="1"/>
    <col min="3588" max="3588" width="54.140625" customWidth="1"/>
    <col min="3589" max="3589" width="29.28515625" customWidth="1"/>
    <col min="3590" max="3590" width="15.42578125" bestFit="1" customWidth="1"/>
    <col min="3591" max="3601" width="11.140625" bestFit="1" customWidth="1"/>
    <col min="3602" max="3602" width="10.7109375" bestFit="1" customWidth="1"/>
    <col min="3603" max="3603" width="10.42578125" customWidth="1"/>
    <col min="3604" max="3604" width="13.140625" customWidth="1"/>
    <col min="3609" max="3611" width="17.140625" customWidth="1"/>
    <col min="3844" max="3844" width="54.140625" customWidth="1"/>
    <col min="3845" max="3845" width="29.28515625" customWidth="1"/>
    <col min="3846" max="3846" width="15.42578125" bestFit="1" customWidth="1"/>
    <col min="3847" max="3857" width="11.140625" bestFit="1" customWidth="1"/>
    <col min="3858" max="3858" width="10.7109375" bestFit="1" customWidth="1"/>
    <col min="3859" max="3859" width="10.42578125" customWidth="1"/>
    <col min="3860" max="3860" width="13.140625" customWidth="1"/>
    <col min="3865" max="3867" width="17.140625" customWidth="1"/>
    <col min="4100" max="4100" width="54.140625" customWidth="1"/>
    <col min="4101" max="4101" width="29.28515625" customWidth="1"/>
    <col min="4102" max="4102" width="15.42578125" bestFit="1" customWidth="1"/>
    <col min="4103" max="4113" width="11.140625" bestFit="1" customWidth="1"/>
    <col min="4114" max="4114" width="10.7109375" bestFit="1" customWidth="1"/>
    <col min="4115" max="4115" width="10.42578125" customWidth="1"/>
    <col min="4116" max="4116" width="13.140625" customWidth="1"/>
    <col min="4121" max="4123" width="17.140625" customWidth="1"/>
    <col min="4356" max="4356" width="54.140625" customWidth="1"/>
    <col min="4357" max="4357" width="29.28515625" customWidth="1"/>
    <col min="4358" max="4358" width="15.42578125" bestFit="1" customWidth="1"/>
    <col min="4359" max="4369" width="11.140625" bestFit="1" customWidth="1"/>
    <col min="4370" max="4370" width="10.7109375" bestFit="1" customWidth="1"/>
    <col min="4371" max="4371" width="10.42578125" customWidth="1"/>
    <col min="4372" max="4372" width="13.140625" customWidth="1"/>
    <col min="4377" max="4379" width="17.140625" customWidth="1"/>
    <col min="4612" max="4612" width="54.140625" customWidth="1"/>
    <col min="4613" max="4613" width="29.28515625" customWidth="1"/>
    <col min="4614" max="4614" width="15.42578125" bestFit="1" customWidth="1"/>
    <col min="4615" max="4625" width="11.140625" bestFit="1" customWidth="1"/>
    <col min="4626" max="4626" width="10.7109375" bestFit="1" customWidth="1"/>
    <col min="4627" max="4627" width="10.42578125" customWidth="1"/>
    <col min="4628" max="4628" width="13.140625" customWidth="1"/>
    <col min="4633" max="4635" width="17.140625" customWidth="1"/>
    <col min="4868" max="4868" width="54.140625" customWidth="1"/>
    <col min="4869" max="4869" width="29.28515625" customWidth="1"/>
    <col min="4870" max="4870" width="15.42578125" bestFit="1" customWidth="1"/>
    <col min="4871" max="4881" width="11.140625" bestFit="1" customWidth="1"/>
    <col min="4882" max="4882" width="10.7109375" bestFit="1" customWidth="1"/>
    <col min="4883" max="4883" width="10.42578125" customWidth="1"/>
    <col min="4884" max="4884" width="13.140625" customWidth="1"/>
    <col min="4889" max="4891" width="17.140625" customWidth="1"/>
    <col min="5124" max="5124" width="54.140625" customWidth="1"/>
    <col min="5125" max="5125" width="29.28515625" customWidth="1"/>
    <col min="5126" max="5126" width="15.42578125" bestFit="1" customWidth="1"/>
    <col min="5127" max="5137" width="11.140625" bestFit="1" customWidth="1"/>
    <col min="5138" max="5138" width="10.7109375" bestFit="1" customWidth="1"/>
    <col min="5139" max="5139" width="10.42578125" customWidth="1"/>
    <col min="5140" max="5140" width="13.140625" customWidth="1"/>
    <col min="5145" max="5147" width="17.140625" customWidth="1"/>
    <col min="5380" max="5380" width="54.140625" customWidth="1"/>
    <col min="5381" max="5381" width="29.28515625" customWidth="1"/>
    <col min="5382" max="5382" width="15.42578125" bestFit="1" customWidth="1"/>
    <col min="5383" max="5393" width="11.140625" bestFit="1" customWidth="1"/>
    <col min="5394" max="5394" width="10.7109375" bestFit="1" customWidth="1"/>
    <col min="5395" max="5395" width="10.42578125" customWidth="1"/>
    <col min="5396" max="5396" width="13.140625" customWidth="1"/>
    <col min="5401" max="5403" width="17.140625" customWidth="1"/>
    <col min="5636" max="5636" width="54.140625" customWidth="1"/>
    <col min="5637" max="5637" width="29.28515625" customWidth="1"/>
    <col min="5638" max="5638" width="15.42578125" bestFit="1" customWidth="1"/>
    <col min="5639" max="5649" width="11.140625" bestFit="1" customWidth="1"/>
    <col min="5650" max="5650" width="10.7109375" bestFit="1" customWidth="1"/>
    <col min="5651" max="5651" width="10.42578125" customWidth="1"/>
    <col min="5652" max="5652" width="13.140625" customWidth="1"/>
    <col min="5657" max="5659" width="17.140625" customWidth="1"/>
    <col min="5892" max="5892" width="54.140625" customWidth="1"/>
    <col min="5893" max="5893" width="29.28515625" customWidth="1"/>
    <col min="5894" max="5894" width="15.42578125" bestFit="1" customWidth="1"/>
    <col min="5895" max="5905" width="11.140625" bestFit="1" customWidth="1"/>
    <col min="5906" max="5906" width="10.7109375" bestFit="1" customWidth="1"/>
    <col min="5907" max="5907" width="10.42578125" customWidth="1"/>
    <col min="5908" max="5908" width="13.140625" customWidth="1"/>
    <col min="5913" max="5915" width="17.140625" customWidth="1"/>
    <col min="6148" max="6148" width="54.140625" customWidth="1"/>
    <col min="6149" max="6149" width="29.28515625" customWidth="1"/>
    <col min="6150" max="6150" width="15.42578125" bestFit="1" customWidth="1"/>
    <col min="6151" max="6161" width="11.140625" bestFit="1" customWidth="1"/>
    <col min="6162" max="6162" width="10.7109375" bestFit="1" customWidth="1"/>
    <col min="6163" max="6163" width="10.42578125" customWidth="1"/>
    <col min="6164" max="6164" width="13.140625" customWidth="1"/>
    <col min="6169" max="6171" width="17.140625" customWidth="1"/>
    <col min="6404" max="6404" width="54.140625" customWidth="1"/>
    <col min="6405" max="6405" width="29.28515625" customWidth="1"/>
    <col min="6406" max="6406" width="15.42578125" bestFit="1" customWidth="1"/>
    <col min="6407" max="6417" width="11.140625" bestFit="1" customWidth="1"/>
    <col min="6418" max="6418" width="10.7109375" bestFit="1" customWidth="1"/>
    <col min="6419" max="6419" width="10.42578125" customWidth="1"/>
    <col min="6420" max="6420" width="13.140625" customWidth="1"/>
    <col min="6425" max="6427" width="17.140625" customWidth="1"/>
    <col min="6660" max="6660" width="54.140625" customWidth="1"/>
    <col min="6661" max="6661" width="29.28515625" customWidth="1"/>
    <col min="6662" max="6662" width="15.42578125" bestFit="1" customWidth="1"/>
    <col min="6663" max="6673" width="11.140625" bestFit="1" customWidth="1"/>
    <col min="6674" max="6674" width="10.7109375" bestFit="1" customWidth="1"/>
    <col min="6675" max="6675" width="10.42578125" customWidth="1"/>
    <col min="6676" max="6676" width="13.140625" customWidth="1"/>
    <col min="6681" max="6683" width="17.140625" customWidth="1"/>
    <col min="6916" max="6916" width="54.140625" customWidth="1"/>
    <col min="6917" max="6917" width="29.28515625" customWidth="1"/>
    <col min="6918" max="6918" width="15.42578125" bestFit="1" customWidth="1"/>
    <col min="6919" max="6929" width="11.140625" bestFit="1" customWidth="1"/>
    <col min="6930" max="6930" width="10.7109375" bestFit="1" customWidth="1"/>
    <col min="6931" max="6931" width="10.42578125" customWidth="1"/>
    <col min="6932" max="6932" width="13.140625" customWidth="1"/>
    <col min="6937" max="6939" width="17.140625" customWidth="1"/>
    <col min="7172" max="7172" width="54.140625" customWidth="1"/>
    <col min="7173" max="7173" width="29.28515625" customWidth="1"/>
    <col min="7174" max="7174" width="15.42578125" bestFit="1" customWidth="1"/>
    <col min="7175" max="7185" width="11.140625" bestFit="1" customWidth="1"/>
    <col min="7186" max="7186" width="10.7109375" bestFit="1" customWidth="1"/>
    <col min="7187" max="7187" width="10.42578125" customWidth="1"/>
    <col min="7188" max="7188" width="13.140625" customWidth="1"/>
    <col min="7193" max="7195" width="17.140625" customWidth="1"/>
    <col min="7428" max="7428" width="54.140625" customWidth="1"/>
    <col min="7429" max="7429" width="29.28515625" customWidth="1"/>
    <col min="7430" max="7430" width="15.42578125" bestFit="1" customWidth="1"/>
    <col min="7431" max="7441" width="11.140625" bestFit="1" customWidth="1"/>
    <col min="7442" max="7442" width="10.7109375" bestFit="1" customWidth="1"/>
    <col min="7443" max="7443" width="10.42578125" customWidth="1"/>
    <col min="7444" max="7444" width="13.140625" customWidth="1"/>
    <col min="7449" max="7451" width="17.140625" customWidth="1"/>
    <col min="7684" max="7684" width="54.140625" customWidth="1"/>
    <col min="7685" max="7685" width="29.28515625" customWidth="1"/>
    <col min="7686" max="7686" width="15.42578125" bestFit="1" customWidth="1"/>
    <col min="7687" max="7697" width="11.140625" bestFit="1" customWidth="1"/>
    <col min="7698" max="7698" width="10.7109375" bestFit="1" customWidth="1"/>
    <col min="7699" max="7699" width="10.42578125" customWidth="1"/>
    <col min="7700" max="7700" width="13.140625" customWidth="1"/>
    <col min="7705" max="7707" width="17.140625" customWidth="1"/>
    <col min="7940" max="7940" width="54.140625" customWidth="1"/>
    <col min="7941" max="7941" width="29.28515625" customWidth="1"/>
    <col min="7942" max="7942" width="15.42578125" bestFit="1" customWidth="1"/>
    <col min="7943" max="7953" width="11.140625" bestFit="1" customWidth="1"/>
    <col min="7954" max="7954" width="10.7109375" bestFit="1" customWidth="1"/>
    <col min="7955" max="7955" width="10.42578125" customWidth="1"/>
    <col min="7956" max="7956" width="13.140625" customWidth="1"/>
    <col min="7961" max="7963" width="17.140625" customWidth="1"/>
    <col min="8196" max="8196" width="54.140625" customWidth="1"/>
    <col min="8197" max="8197" width="29.28515625" customWidth="1"/>
    <col min="8198" max="8198" width="15.42578125" bestFit="1" customWidth="1"/>
    <col min="8199" max="8209" width="11.140625" bestFit="1" customWidth="1"/>
    <col min="8210" max="8210" width="10.7109375" bestFit="1" customWidth="1"/>
    <col min="8211" max="8211" width="10.42578125" customWidth="1"/>
    <col min="8212" max="8212" width="13.140625" customWidth="1"/>
    <col min="8217" max="8219" width="17.140625" customWidth="1"/>
    <col min="8452" max="8452" width="54.140625" customWidth="1"/>
    <col min="8453" max="8453" width="29.28515625" customWidth="1"/>
    <col min="8454" max="8454" width="15.42578125" bestFit="1" customWidth="1"/>
    <col min="8455" max="8465" width="11.140625" bestFit="1" customWidth="1"/>
    <col min="8466" max="8466" width="10.7109375" bestFit="1" customWidth="1"/>
    <col min="8467" max="8467" width="10.42578125" customWidth="1"/>
    <col min="8468" max="8468" width="13.140625" customWidth="1"/>
    <col min="8473" max="8475" width="17.140625" customWidth="1"/>
    <col min="8708" max="8708" width="54.140625" customWidth="1"/>
    <col min="8709" max="8709" width="29.28515625" customWidth="1"/>
    <col min="8710" max="8710" width="15.42578125" bestFit="1" customWidth="1"/>
    <col min="8711" max="8721" width="11.140625" bestFit="1" customWidth="1"/>
    <col min="8722" max="8722" width="10.7109375" bestFit="1" customWidth="1"/>
    <col min="8723" max="8723" width="10.42578125" customWidth="1"/>
    <col min="8724" max="8724" width="13.140625" customWidth="1"/>
    <col min="8729" max="8731" width="17.140625" customWidth="1"/>
    <col min="8964" max="8964" width="54.140625" customWidth="1"/>
    <col min="8965" max="8965" width="29.28515625" customWidth="1"/>
    <col min="8966" max="8966" width="15.42578125" bestFit="1" customWidth="1"/>
    <col min="8967" max="8977" width="11.140625" bestFit="1" customWidth="1"/>
    <col min="8978" max="8978" width="10.7109375" bestFit="1" customWidth="1"/>
    <col min="8979" max="8979" width="10.42578125" customWidth="1"/>
    <col min="8980" max="8980" width="13.140625" customWidth="1"/>
    <col min="8985" max="8987" width="17.140625" customWidth="1"/>
    <col min="9220" max="9220" width="54.140625" customWidth="1"/>
    <col min="9221" max="9221" width="29.28515625" customWidth="1"/>
    <col min="9222" max="9222" width="15.42578125" bestFit="1" customWidth="1"/>
    <col min="9223" max="9233" width="11.140625" bestFit="1" customWidth="1"/>
    <col min="9234" max="9234" width="10.7109375" bestFit="1" customWidth="1"/>
    <col min="9235" max="9235" width="10.42578125" customWidth="1"/>
    <col min="9236" max="9236" width="13.140625" customWidth="1"/>
    <col min="9241" max="9243" width="17.140625" customWidth="1"/>
    <col min="9476" max="9476" width="54.140625" customWidth="1"/>
    <col min="9477" max="9477" width="29.28515625" customWidth="1"/>
    <col min="9478" max="9478" width="15.42578125" bestFit="1" customWidth="1"/>
    <col min="9479" max="9489" width="11.140625" bestFit="1" customWidth="1"/>
    <col min="9490" max="9490" width="10.7109375" bestFit="1" customWidth="1"/>
    <col min="9491" max="9491" width="10.42578125" customWidth="1"/>
    <col min="9492" max="9492" width="13.140625" customWidth="1"/>
    <col min="9497" max="9499" width="17.140625" customWidth="1"/>
    <col min="9732" max="9732" width="54.140625" customWidth="1"/>
    <col min="9733" max="9733" width="29.28515625" customWidth="1"/>
    <col min="9734" max="9734" width="15.42578125" bestFit="1" customWidth="1"/>
    <col min="9735" max="9745" width="11.140625" bestFit="1" customWidth="1"/>
    <col min="9746" max="9746" width="10.7109375" bestFit="1" customWidth="1"/>
    <col min="9747" max="9747" width="10.42578125" customWidth="1"/>
    <col min="9748" max="9748" width="13.140625" customWidth="1"/>
    <col min="9753" max="9755" width="17.140625" customWidth="1"/>
    <col min="9988" max="9988" width="54.140625" customWidth="1"/>
    <col min="9989" max="9989" width="29.28515625" customWidth="1"/>
    <col min="9990" max="9990" width="15.42578125" bestFit="1" customWidth="1"/>
    <col min="9991" max="10001" width="11.140625" bestFit="1" customWidth="1"/>
    <col min="10002" max="10002" width="10.7109375" bestFit="1" customWidth="1"/>
    <col min="10003" max="10003" width="10.42578125" customWidth="1"/>
    <col min="10004" max="10004" width="13.140625" customWidth="1"/>
    <col min="10009" max="10011" width="17.140625" customWidth="1"/>
    <col min="10244" max="10244" width="54.140625" customWidth="1"/>
    <col min="10245" max="10245" width="29.28515625" customWidth="1"/>
    <col min="10246" max="10246" width="15.42578125" bestFit="1" customWidth="1"/>
    <col min="10247" max="10257" width="11.140625" bestFit="1" customWidth="1"/>
    <col min="10258" max="10258" width="10.7109375" bestFit="1" customWidth="1"/>
    <col min="10259" max="10259" width="10.42578125" customWidth="1"/>
    <col min="10260" max="10260" width="13.140625" customWidth="1"/>
    <col min="10265" max="10267" width="17.140625" customWidth="1"/>
    <col min="10500" max="10500" width="54.140625" customWidth="1"/>
    <col min="10501" max="10501" width="29.28515625" customWidth="1"/>
    <col min="10502" max="10502" width="15.42578125" bestFit="1" customWidth="1"/>
    <col min="10503" max="10513" width="11.140625" bestFit="1" customWidth="1"/>
    <col min="10514" max="10514" width="10.7109375" bestFit="1" customWidth="1"/>
    <col min="10515" max="10515" width="10.42578125" customWidth="1"/>
    <col min="10516" max="10516" width="13.140625" customWidth="1"/>
    <col min="10521" max="10523" width="17.140625" customWidth="1"/>
    <col min="10756" max="10756" width="54.140625" customWidth="1"/>
    <col min="10757" max="10757" width="29.28515625" customWidth="1"/>
    <col min="10758" max="10758" width="15.42578125" bestFit="1" customWidth="1"/>
    <col min="10759" max="10769" width="11.140625" bestFit="1" customWidth="1"/>
    <col min="10770" max="10770" width="10.7109375" bestFit="1" customWidth="1"/>
    <col min="10771" max="10771" width="10.42578125" customWidth="1"/>
    <col min="10772" max="10772" width="13.140625" customWidth="1"/>
    <col min="10777" max="10779" width="17.140625" customWidth="1"/>
    <col min="11012" max="11012" width="54.140625" customWidth="1"/>
    <col min="11013" max="11013" width="29.28515625" customWidth="1"/>
    <col min="11014" max="11014" width="15.42578125" bestFit="1" customWidth="1"/>
    <col min="11015" max="11025" width="11.140625" bestFit="1" customWidth="1"/>
    <col min="11026" max="11026" width="10.7109375" bestFit="1" customWidth="1"/>
    <col min="11027" max="11027" width="10.42578125" customWidth="1"/>
    <col min="11028" max="11028" width="13.140625" customWidth="1"/>
    <col min="11033" max="11035" width="17.140625" customWidth="1"/>
    <col min="11268" max="11268" width="54.140625" customWidth="1"/>
    <col min="11269" max="11269" width="29.28515625" customWidth="1"/>
    <col min="11270" max="11270" width="15.42578125" bestFit="1" customWidth="1"/>
    <col min="11271" max="11281" width="11.140625" bestFit="1" customWidth="1"/>
    <col min="11282" max="11282" width="10.7109375" bestFit="1" customWidth="1"/>
    <col min="11283" max="11283" width="10.42578125" customWidth="1"/>
    <col min="11284" max="11284" width="13.140625" customWidth="1"/>
    <col min="11289" max="11291" width="17.140625" customWidth="1"/>
    <col min="11524" max="11524" width="54.140625" customWidth="1"/>
    <col min="11525" max="11525" width="29.28515625" customWidth="1"/>
    <col min="11526" max="11526" width="15.42578125" bestFit="1" customWidth="1"/>
    <col min="11527" max="11537" width="11.140625" bestFit="1" customWidth="1"/>
    <col min="11538" max="11538" width="10.7109375" bestFit="1" customWidth="1"/>
    <col min="11539" max="11539" width="10.42578125" customWidth="1"/>
    <col min="11540" max="11540" width="13.140625" customWidth="1"/>
    <col min="11545" max="11547" width="17.140625" customWidth="1"/>
    <col min="11780" max="11780" width="54.140625" customWidth="1"/>
    <col min="11781" max="11781" width="29.28515625" customWidth="1"/>
    <col min="11782" max="11782" width="15.42578125" bestFit="1" customWidth="1"/>
    <col min="11783" max="11793" width="11.140625" bestFit="1" customWidth="1"/>
    <col min="11794" max="11794" width="10.7109375" bestFit="1" customWidth="1"/>
    <col min="11795" max="11795" width="10.42578125" customWidth="1"/>
    <col min="11796" max="11796" width="13.140625" customWidth="1"/>
    <col min="11801" max="11803" width="17.140625" customWidth="1"/>
    <col min="12036" max="12036" width="54.140625" customWidth="1"/>
    <col min="12037" max="12037" width="29.28515625" customWidth="1"/>
    <col min="12038" max="12038" width="15.42578125" bestFit="1" customWidth="1"/>
    <col min="12039" max="12049" width="11.140625" bestFit="1" customWidth="1"/>
    <col min="12050" max="12050" width="10.7109375" bestFit="1" customWidth="1"/>
    <col min="12051" max="12051" width="10.42578125" customWidth="1"/>
    <col min="12052" max="12052" width="13.140625" customWidth="1"/>
    <col min="12057" max="12059" width="17.140625" customWidth="1"/>
    <col min="12292" max="12292" width="54.140625" customWidth="1"/>
    <col min="12293" max="12293" width="29.28515625" customWidth="1"/>
    <col min="12294" max="12294" width="15.42578125" bestFit="1" customWidth="1"/>
    <col min="12295" max="12305" width="11.140625" bestFit="1" customWidth="1"/>
    <col min="12306" max="12306" width="10.7109375" bestFit="1" customWidth="1"/>
    <col min="12307" max="12307" width="10.42578125" customWidth="1"/>
    <col min="12308" max="12308" width="13.140625" customWidth="1"/>
    <col min="12313" max="12315" width="17.140625" customWidth="1"/>
    <col min="12548" max="12548" width="54.140625" customWidth="1"/>
    <col min="12549" max="12549" width="29.28515625" customWidth="1"/>
    <col min="12550" max="12550" width="15.42578125" bestFit="1" customWidth="1"/>
    <col min="12551" max="12561" width="11.140625" bestFit="1" customWidth="1"/>
    <col min="12562" max="12562" width="10.7109375" bestFit="1" customWidth="1"/>
    <col min="12563" max="12563" width="10.42578125" customWidth="1"/>
    <col min="12564" max="12564" width="13.140625" customWidth="1"/>
    <col min="12569" max="12571" width="17.140625" customWidth="1"/>
    <col min="12804" max="12804" width="54.140625" customWidth="1"/>
    <col min="12805" max="12805" width="29.28515625" customWidth="1"/>
    <col min="12806" max="12806" width="15.42578125" bestFit="1" customWidth="1"/>
    <col min="12807" max="12817" width="11.140625" bestFit="1" customWidth="1"/>
    <col min="12818" max="12818" width="10.7109375" bestFit="1" customWidth="1"/>
    <col min="12819" max="12819" width="10.42578125" customWidth="1"/>
    <col min="12820" max="12820" width="13.140625" customWidth="1"/>
    <col min="12825" max="12827" width="17.140625" customWidth="1"/>
    <col min="13060" max="13060" width="54.140625" customWidth="1"/>
    <col min="13061" max="13061" width="29.28515625" customWidth="1"/>
    <col min="13062" max="13062" width="15.42578125" bestFit="1" customWidth="1"/>
    <col min="13063" max="13073" width="11.140625" bestFit="1" customWidth="1"/>
    <col min="13074" max="13074" width="10.7109375" bestFit="1" customWidth="1"/>
    <col min="13075" max="13075" width="10.42578125" customWidth="1"/>
    <col min="13076" max="13076" width="13.140625" customWidth="1"/>
    <col min="13081" max="13083" width="17.140625" customWidth="1"/>
    <col min="13316" max="13316" width="54.140625" customWidth="1"/>
    <col min="13317" max="13317" width="29.28515625" customWidth="1"/>
    <col min="13318" max="13318" width="15.42578125" bestFit="1" customWidth="1"/>
    <col min="13319" max="13329" width="11.140625" bestFit="1" customWidth="1"/>
    <col min="13330" max="13330" width="10.7109375" bestFit="1" customWidth="1"/>
    <col min="13331" max="13331" width="10.42578125" customWidth="1"/>
    <col min="13332" max="13332" width="13.140625" customWidth="1"/>
    <col min="13337" max="13339" width="17.140625" customWidth="1"/>
    <col min="13572" max="13572" width="54.140625" customWidth="1"/>
    <col min="13573" max="13573" width="29.28515625" customWidth="1"/>
    <col min="13574" max="13574" width="15.42578125" bestFit="1" customWidth="1"/>
    <col min="13575" max="13585" width="11.140625" bestFit="1" customWidth="1"/>
    <col min="13586" max="13586" width="10.7109375" bestFit="1" customWidth="1"/>
    <col min="13587" max="13587" width="10.42578125" customWidth="1"/>
    <col min="13588" max="13588" width="13.140625" customWidth="1"/>
    <col min="13593" max="13595" width="17.140625" customWidth="1"/>
    <col min="13828" max="13828" width="54.140625" customWidth="1"/>
    <col min="13829" max="13829" width="29.28515625" customWidth="1"/>
    <col min="13830" max="13830" width="15.42578125" bestFit="1" customWidth="1"/>
    <col min="13831" max="13841" width="11.140625" bestFit="1" customWidth="1"/>
    <col min="13842" max="13842" width="10.7109375" bestFit="1" customWidth="1"/>
    <col min="13843" max="13843" width="10.42578125" customWidth="1"/>
    <col min="13844" max="13844" width="13.140625" customWidth="1"/>
    <col min="13849" max="13851" width="17.140625" customWidth="1"/>
    <col min="14084" max="14084" width="54.140625" customWidth="1"/>
    <col min="14085" max="14085" width="29.28515625" customWidth="1"/>
    <col min="14086" max="14086" width="15.42578125" bestFit="1" customWidth="1"/>
    <col min="14087" max="14097" width="11.140625" bestFit="1" customWidth="1"/>
    <col min="14098" max="14098" width="10.7109375" bestFit="1" customWidth="1"/>
    <col min="14099" max="14099" width="10.42578125" customWidth="1"/>
    <col min="14100" max="14100" width="13.140625" customWidth="1"/>
    <col min="14105" max="14107" width="17.140625" customWidth="1"/>
    <col min="14340" max="14340" width="54.140625" customWidth="1"/>
    <col min="14341" max="14341" width="29.28515625" customWidth="1"/>
    <col min="14342" max="14342" width="15.42578125" bestFit="1" customWidth="1"/>
    <col min="14343" max="14353" width="11.140625" bestFit="1" customWidth="1"/>
    <col min="14354" max="14354" width="10.7109375" bestFit="1" customWidth="1"/>
    <col min="14355" max="14355" width="10.42578125" customWidth="1"/>
    <col min="14356" max="14356" width="13.140625" customWidth="1"/>
    <col min="14361" max="14363" width="17.140625" customWidth="1"/>
    <col min="14596" max="14596" width="54.140625" customWidth="1"/>
    <col min="14597" max="14597" width="29.28515625" customWidth="1"/>
    <col min="14598" max="14598" width="15.42578125" bestFit="1" customWidth="1"/>
    <col min="14599" max="14609" width="11.140625" bestFit="1" customWidth="1"/>
    <col min="14610" max="14610" width="10.7109375" bestFit="1" customWidth="1"/>
    <col min="14611" max="14611" width="10.42578125" customWidth="1"/>
    <col min="14612" max="14612" width="13.140625" customWidth="1"/>
    <col min="14617" max="14619" width="17.140625" customWidth="1"/>
    <col min="14852" max="14852" width="54.140625" customWidth="1"/>
    <col min="14853" max="14853" width="29.28515625" customWidth="1"/>
    <col min="14854" max="14854" width="15.42578125" bestFit="1" customWidth="1"/>
    <col min="14855" max="14865" width="11.140625" bestFit="1" customWidth="1"/>
    <col min="14866" max="14866" width="10.7109375" bestFit="1" customWidth="1"/>
    <col min="14867" max="14867" width="10.42578125" customWidth="1"/>
    <col min="14868" max="14868" width="13.140625" customWidth="1"/>
    <col min="14873" max="14875" width="17.140625" customWidth="1"/>
    <col min="15108" max="15108" width="54.140625" customWidth="1"/>
    <col min="15109" max="15109" width="29.28515625" customWidth="1"/>
    <col min="15110" max="15110" width="15.42578125" bestFit="1" customWidth="1"/>
    <col min="15111" max="15121" width="11.140625" bestFit="1" customWidth="1"/>
    <col min="15122" max="15122" width="10.7109375" bestFit="1" customWidth="1"/>
    <col min="15123" max="15123" width="10.42578125" customWidth="1"/>
    <col min="15124" max="15124" width="13.140625" customWidth="1"/>
    <col min="15129" max="15131" width="17.140625" customWidth="1"/>
    <col min="15364" max="15364" width="54.140625" customWidth="1"/>
    <col min="15365" max="15365" width="29.28515625" customWidth="1"/>
    <col min="15366" max="15366" width="15.42578125" bestFit="1" customWidth="1"/>
    <col min="15367" max="15377" width="11.140625" bestFit="1" customWidth="1"/>
    <col min="15378" max="15378" width="10.7109375" bestFit="1" customWidth="1"/>
    <col min="15379" max="15379" width="10.42578125" customWidth="1"/>
    <col min="15380" max="15380" width="13.140625" customWidth="1"/>
    <col min="15385" max="15387" width="17.140625" customWidth="1"/>
    <col min="15620" max="15620" width="54.140625" customWidth="1"/>
    <col min="15621" max="15621" width="29.28515625" customWidth="1"/>
    <col min="15622" max="15622" width="15.42578125" bestFit="1" customWidth="1"/>
    <col min="15623" max="15633" width="11.140625" bestFit="1" customWidth="1"/>
    <col min="15634" max="15634" width="10.7109375" bestFit="1" customWidth="1"/>
    <col min="15635" max="15635" width="10.42578125" customWidth="1"/>
    <col min="15636" max="15636" width="13.140625" customWidth="1"/>
    <col min="15641" max="15643" width="17.140625" customWidth="1"/>
    <col min="15876" max="15876" width="54.140625" customWidth="1"/>
    <col min="15877" max="15877" width="29.28515625" customWidth="1"/>
    <col min="15878" max="15878" width="15.42578125" bestFit="1" customWidth="1"/>
    <col min="15879" max="15889" width="11.140625" bestFit="1" customWidth="1"/>
    <col min="15890" max="15890" width="10.7109375" bestFit="1" customWidth="1"/>
    <col min="15891" max="15891" width="10.42578125" customWidth="1"/>
    <col min="15892" max="15892" width="13.140625" customWidth="1"/>
    <col min="15897" max="15899" width="17.140625" customWidth="1"/>
    <col min="16132" max="16132" width="54.140625" customWidth="1"/>
    <col min="16133" max="16133" width="29.28515625" customWidth="1"/>
    <col min="16134" max="16134" width="15.42578125" bestFit="1" customWidth="1"/>
    <col min="16135" max="16145" width="11.140625" bestFit="1" customWidth="1"/>
    <col min="16146" max="16146" width="10.7109375" bestFit="1" customWidth="1"/>
    <col min="16147" max="16147" width="10.42578125" customWidth="1"/>
    <col min="16148" max="16148" width="13.140625" customWidth="1"/>
    <col min="16153" max="16155" width="17.140625" customWidth="1"/>
  </cols>
  <sheetData>
    <row r="1" spans="1:21" ht="15" customHeight="1"/>
    <row r="2" spans="1:21" ht="15" customHeight="1"/>
    <row r="3" spans="1:21" ht="26.25">
      <c r="A3" s="31" t="s">
        <v>247</v>
      </c>
    </row>
    <row r="4" spans="1:21" ht="59.25" customHeight="1">
      <c r="A4" s="449" t="s">
        <v>442</v>
      </c>
      <c r="B4" s="449"/>
      <c r="C4" s="449"/>
      <c r="D4" s="449"/>
      <c r="E4" s="449"/>
      <c r="F4" s="449"/>
    </row>
    <row r="7" spans="1:21" ht="47.25">
      <c r="A7" s="126" t="s">
        <v>259</v>
      </c>
      <c r="B7" s="12" t="s">
        <v>216</v>
      </c>
      <c r="C7" s="12" t="s">
        <v>82</v>
      </c>
      <c r="D7" s="12" t="s">
        <v>83</v>
      </c>
      <c r="E7" s="12" t="s">
        <v>84</v>
      </c>
      <c r="F7" s="12" t="s">
        <v>5</v>
      </c>
      <c r="G7" s="12" t="s">
        <v>6</v>
      </c>
      <c r="H7" s="12" t="s">
        <v>7</v>
      </c>
      <c r="I7" s="12" t="s">
        <v>8</v>
      </c>
      <c r="J7" s="12" t="s">
        <v>9</v>
      </c>
      <c r="K7" s="12" t="s">
        <v>10</v>
      </c>
      <c r="L7" s="12" t="s">
        <v>11</v>
      </c>
      <c r="M7" s="12" t="s">
        <v>12</v>
      </c>
      <c r="N7" s="12" t="s">
        <v>13</v>
      </c>
      <c r="O7" s="12" t="s">
        <v>14</v>
      </c>
      <c r="P7" s="12" t="s">
        <v>85</v>
      </c>
      <c r="Q7" s="207" t="s">
        <v>458</v>
      </c>
      <c r="R7" s="207" t="s">
        <v>505</v>
      </c>
      <c r="S7" s="207" t="s">
        <v>554</v>
      </c>
      <c r="T7" s="213" t="s">
        <v>552</v>
      </c>
      <c r="U7" s="12" t="s">
        <v>438</v>
      </c>
    </row>
    <row r="8" spans="1:21" ht="30">
      <c r="A8" s="29" t="s">
        <v>260</v>
      </c>
      <c r="B8" s="209">
        <v>38179</v>
      </c>
      <c r="C8" s="209">
        <v>34380</v>
      </c>
      <c r="D8" s="209">
        <v>39476</v>
      </c>
      <c r="E8" s="209">
        <v>43317</v>
      </c>
      <c r="F8" s="209">
        <v>47156</v>
      </c>
      <c r="G8" s="209">
        <v>49358</v>
      </c>
      <c r="H8" s="209">
        <v>52300</v>
      </c>
      <c r="I8" s="209">
        <v>52264</v>
      </c>
      <c r="J8" s="209">
        <v>61200</v>
      </c>
      <c r="K8" s="209">
        <v>61642</v>
      </c>
      <c r="L8" s="209">
        <v>66018</v>
      </c>
      <c r="M8" s="209">
        <v>69629</v>
      </c>
      <c r="N8" s="209">
        <v>60079</v>
      </c>
      <c r="O8" s="209">
        <v>61987</v>
      </c>
      <c r="P8" s="201">
        <v>61245</v>
      </c>
      <c r="Q8" s="201">
        <v>61853</v>
      </c>
      <c r="R8" s="201">
        <v>61013</v>
      </c>
      <c r="S8" s="209">
        <v>63556</v>
      </c>
      <c r="T8" s="40">
        <f>(S8-R8)/R8</f>
        <v>4.167964204349893E-2</v>
      </c>
      <c r="U8" s="23"/>
    </row>
    <row r="9" spans="1:21">
      <c r="A9" s="38" t="s">
        <v>261</v>
      </c>
      <c r="B9" s="127" t="s">
        <v>70</v>
      </c>
      <c r="C9" s="127" t="s">
        <v>70</v>
      </c>
      <c r="D9" s="127" t="s">
        <v>70</v>
      </c>
      <c r="E9" s="127" t="s">
        <v>70</v>
      </c>
      <c r="F9" s="127" t="s">
        <v>70</v>
      </c>
      <c r="G9" s="68">
        <v>2078.9234000000001</v>
      </c>
      <c r="H9" s="68">
        <v>2122</v>
      </c>
      <c r="I9" s="68">
        <v>2213</v>
      </c>
      <c r="J9" s="68">
        <v>1535</v>
      </c>
      <c r="K9" s="68">
        <v>1517</v>
      </c>
      <c r="L9" s="68">
        <v>1829</v>
      </c>
      <c r="M9" s="68">
        <v>1673</v>
      </c>
      <c r="N9" s="68">
        <v>2036</v>
      </c>
      <c r="O9" s="128">
        <v>2976</v>
      </c>
      <c r="P9" s="129">
        <v>2680</v>
      </c>
      <c r="Q9" s="129">
        <v>1025</v>
      </c>
      <c r="R9" s="129">
        <v>1139</v>
      </c>
      <c r="S9" s="321">
        <v>0</v>
      </c>
      <c r="T9" s="42">
        <v>0</v>
      </c>
      <c r="U9" s="23"/>
    </row>
    <row r="10" spans="1:21">
      <c r="A10" s="38" t="s">
        <v>75</v>
      </c>
      <c r="B10" s="127" t="s">
        <v>70</v>
      </c>
      <c r="C10" s="127" t="s">
        <v>70</v>
      </c>
      <c r="D10" s="127" t="s">
        <v>70</v>
      </c>
      <c r="E10" s="127" t="s">
        <v>70</v>
      </c>
      <c r="F10" s="127" t="s">
        <v>70</v>
      </c>
      <c r="G10" s="68">
        <v>4709.5820000000003</v>
      </c>
      <c r="H10" s="68">
        <v>5735</v>
      </c>
      <c r="I10" s="68">
        <v>4491</v>
      </c>
      <c r="J10" s="68">
        <v>6020</v>
      </c>
      <c r="K10" s="68">
        <v>5090</v>
      </c>
      <c r="L10" s="68">
        <v>4020</v>
      </c>
      <c r="M10" s="68">
        <v>4533</v>
      </c>
      <c r="N10" s="68">
        <v>4352</v>
      </c>
      <c r="O10" s="128">
        <v>4239</v>
      </c>
      <c r="P10" s="129">
        <v>4073</v>
      </c>
      <c r="Q10" s="129">
        <v>5055</v>
      </c>
      <c r="R10" s="129">
        <v>4775</v>
      </c>
      <c r="S10" s="321">
        <v>0</v>
      </c>
      <c r="T10" s="42">
        <v>0</v>
      </c>
      <c r="U10" s="23"/>
    </row>
    <row r="11" spans="1:21">
      <c r="A11" s="38" t="s">
        <v>91</v>
      </c>
      <c r="B11" s="127" t="s">
        <v>70</v>
      </c>
      <c r="C11" s="127" t="s">
        <v>70</v>
      </c>
      <c r="D11" s="127" t="s">
        <v>70</v>
      </c>
      <c r="E11" s="127" t="s">
        <v>70</v>
      </c>
      <c r="F11" s="127" t="s">
        <v>70</v>
      </c>
      <c r="G11" s="68">
        <v>4943.0177999999996</v>
      </c>
      <c r="H11" s="68">
        <v>5334</v>
      </c>
      <c r="I11" s="68">
        <v>5018</v>
      </c>
      <c r="J11" s="68">
        <v>4763</v>
      </c>
      <c r="K11" s="68">
        <v>4855</v>
      </c>
      <c r="L11" s="68">
        <v>7021</v>
      </c>
      <c r="M11" s="68">
        <v>7334</v>
      </c>
      <c r="N11" s="68">
        <v>5374</v>
      </c>
      <c r="O11" s="128">
        <v>6494</v>
      </c>
      <c r="P11" s="130" t="s">
        <v>70</v>
      </c>
      <c r="Q11" s="130" t="s">
        <v>70</v>
      </c>
      <c r="R11" s="130">
        <v>0</v>
      </c>
      <c r="S11" s="130">
        <v>0</v>
      </c>
      <c r="T11" s="42">
        <v>0</v>
      </c>
      <c r="U11" s="23"/>
    </row>
    <row r="12" spans="1:21">
      <c r="A12" s="38" t="s">
        <v>93</v>
      </c>
      <c r="B12" s="127" t="s">
        <v>70</v>
      </c>
      <c r="C12" s="127" t="s">
        <v>70</v>
      </c>
      <c r="D12" s="127" t="s">
        <v>70</v>
      </c>
      <c r="E12" s="127" t="s">
        <v>70</v>
      </c>
      <c r="F12" s="127" t="s">
        <v>70</v>
      </c>
      <c r="G12" s="68">
        <v>7783.1842999999999</v>
      </c>
      <c r="H12" s="68">
        <v>10759</v>
      </c>
      <c r="I12" s="68">
        <v>11986</v>
      </c>
      <c r="J12" s="68">
        <v>13930</v>
      </c>
      <c r="K12" s="68">
        <v>14750</v>
      </c>
      <c r="L12" s="68">
        <v>15277</v>
      </c>
      <c r="M12" s="68">
        <v>16371</v>
      </c>
      <c r="N12" s="68">
        <v>16082</v>
      </c>
      <c r="O12" s="128">
        <v>16388</v>
      </c>
      <c r="P12" s="129">
        <v>14696</v>
      </c>
      <c r="Q12" s="129">
        <v>16573</v>
      </c>
      <c r="R12" s="129">
        <v>15953</v>
      </c>
      <c r="S12" s="321">
        <v>0</v>
      </c>
      <c r="T12" s="42">
        <v>0</v>
      </c>
      <c r="U12" s="23"/>
    </row>
    <row r="13" spans="1:21">
      <c r="A13" s="38" t="s">
        <v>78</v>
      </c>
      <c r="B13" s="127" t="s">
        <v>70</v>
      </c>
      <c r="C13" s="127" t="s">
        <v>70</v>
      </c>
      <c r="D13" s="127" t="s">
        <v>70</v>
      </c>
      <c r="E13" s="127" t="s">
        <v>70</v>
      </c>
      <c r="F13" s="127" t="s">
        <v>70</v>
      </c>
      <c r="G13" s="68">
        <v>10286.9858</v>
      </c>
      <c r="H13" s="68">
        <v>10717</v>
      </c>
      <c r="I13" s="68">
        <v>11847</v>
      </c>
      <c r="J13" s="68">
        <v>12651</v>
      </c>
      <c r="K13" s="68">
        <v>14309</v>
      </c>
      <c r="L13" s="68">
        <v>16402</v>
      </c>
      <c r="M13" s="68">
        <v>15381</v>
      </c>
      <c r="N13" s="68">
        <v>14182</v>
      </c>
      <c r="O13" s="128">
        <v>13380</v>
      </c>
      <c r="P13" s="129">
        <v>11625</v>
      </c>
      <c r="Q13" s="129">
        <v>13623</v>
      </c>
      <c r="R13" s="129">
        <v>13687</v>
      </c>
      <c r="S13" s="321">
        <v>0</v>
      </c>
      <c r="T13" s="42">
        <v>0</v>
      </c>
      <c r="U13" s="23"/>
    </row>
    <row r="14" spans="1:21" ht="17.25">
      <c r="A14" s="38" t="s">
        <v>262</v>
      </c>
      <c r="B14" s="127" t="s">
        <v>70</v>
      </c>
      <c r="C14" s="127" t="s">
        <v>70</v>
      </c>
      <c r="D14" s="127" t="s">
        <v>70</v>
      </c>
      <c r="E14" s="127" t="s">
        <v>70</v>
      </c>
      <c r="F14" s="127" t="s">
        <v>70</v>
      </c>
      <c r="G14" s="68">
        <v>3315.6891999999998</v>
      </c>
      <c r="H14" s="68">
        <v>7495</v>
      </c>
      <c r="I14" s="68">
        <v>9653</v>
      </c>
      <c r="J14" s="68">
        <v>9951</v>
      </c>
      <c r="K14" s="68">
        <v>8903</v>
      </c>
      <c r="L14" s="68">
        <v>9023</v>
      </c>
      <c r="M14" s="68">
        <v>8683</v>
      </c>
      <c r="N14" s="68">
        <v>6961</v>
      </c>
      <c r="O14" s="128">
        <v>8466</v>
      </c>
      <c r="P14" s="129">
        <v>12141</v>
      </c>
      <c r="Q14" s="129">
        <v>11803</v>
      </c>
      <c r="R14" s="129">
        <v>11537</v>
      </c>
      <c r="S14" s="321">
        <v>0</v>
      </c>
      <c r="T14" s="42">
        <v>0</v>
      </c>
      <c r="U14" s="23"/>
    </row>
    <row r="15" spans="1:21">
      <c r="A15" s="38" t="s">
        <v>263</v>
      </c>
      <c r="B15" s="127" t="s">
        <v>70</v>
      </c>
      <c r="C15" s="127" t="s">
        <v>70</v>
      </c>
      <c r="D15" s="127" t="s">
        <v>70</v>
      </c>
      <c r="E15" s="127" t="s">
        <v>70</v>
      </c>
      <c r="F15" s="127" t="s">
        <v>70</v>
      </c>
      <c r="G15" s="68">
        <v>3868.4247999999998</v>
      </c>
      <c r="H15" s="68">
        <v>4148</v>
      </c>
      <c r="I15" s="68">
        <v>4055</v>
      </c>
      <c r="J15" s="68">
        <v>3659</v>
      </c>
      <c r="K15" s="68">
        <v>3051</v>
      </c>
      <c r="L15" s="68">
        <v>3463</v>
      </c>
      <c r="M15" s="68">
        <v>3915</v>
      </c>
      <c r="N15" s="68">
        <v>3507</v>
      </c>
      <c r="O15" s="128">
        <v>3559</v>
      </c>
      <c r="P15" s="130" t="s">
        <v>70</v>
      </c>
      <c r="Q15" s="130" t="s">
        <v>70</v>
      </c>
      <c r="R15" s="130" t="s">
        <v>70</v>
      </c>
      <c r="S15" s="130">
        <v>0</v>
      </c>
      <c r="T15" s="42">
        <v>0</v>
      </c>
      <c r="U15" s="23"/>
    </row>
    <row r="16" spans="1:21">
      <c r="A16" s="38" t="s">
        <v>264</v>
      </c>
      <c r="B16" s="127" t="s">
        <v>70</v>
      </c>
      <c r="C16" s="127" t="s">
        <v>70</v>
      </c>
      <c r="D16" s="127" t="s">
        <v>70</v>
      </c>
      <c r="E16" s="127" t="s">
        <v>70</v>
      </c>
      <c r="F16" s="127" t="s">
        <v>70</v>
      </c>
      <c r="G16" s="131">
        <v>8811.4425999999985</v>
      </c>
      <c r="H16" s="131">
        <v>9482</v>
      </c>
      <c r="I16" s="131">
        <v>9073</v>
      </c>
      <c r="J16" s="131">
        <v>8422</v>
      </c>
      <c r="K16" s="131">
        <v>7906</v>
      </c>
      <c r="L16" s="131">
        <v>10484</v>
      </c>
      <c r="M16" s="131">
        <v>11249</v>
      </c>
      <c r="N16" s="131">
        <v>8881</v>
      </c>
      <c r="O16" s="131">
        <v>10053</v>
      </c>
      <c r="P16" s="52">
        <v>7583</v>
      </c>
      <c r="Q16" s="52">
        <v>8935</v>
      </c>
      <c r="R16" s="52">
        <v>8205</v>
      </c>
      <c r="S16" s="164">
        <v>0</v>
      </c>
      <c r="T16" s="42">
        <v>0</v>
      </c>
      <c r="U16" s="23"/>
    </row>
    <row r="17" spans="1:19">
      <c r="A17" s="125" t="s">
        <v>265</v>
      </c>
      <c r="B17" s="36"/>
      <c r="C17" s="36"/>
      <c r="D17" s="36"/>
      <c r="E17" s="36"/>
      <c r="F17" s="36"/>
      <c r="G17" s="36"/>
      <c r="H17" s="36"/>
      <c r="I17" s="36"/>
      <c r="J17" s="36"/>
      <c r="K17" s="36"/>
      <c r="L17" s="36"/>
      <c r="M17" s="36"/>
      <c r="N17" s="132"/>
      <c r="O17" s="132"/>
      <c r="P17" s="15"/>
      <c r="Q17" s="15"/>
      <c r="R17" s="15"/>
      <c r="S17" s="15"/>
    </row>
    <row r="18" spans="1:19">
      <c r="A18" s="125" t="s">
        <v>266</v>
      </c>
      <c r="B18" s="36"/>
      <c r="C18" s="36"/>
      <c r="D18" s="36"/>
      <c r="E18" s="36"/>
      <c r="F18" s="36"/>
      <c r="G18" s="36"/>
      <c r="H18" s="36"/>
      <c r="I18" s="36"/>
      <c r="J18" s="36"/>
      <c r="K18" s="36"/>
      <c r="L18" s="36"/>
      <c r="M18" s="36"/>
      <c r="N18" s="36"/>
      <c r="O18" s="36"/>
    </row>
    <row r="19" spans="1:19" s="206" customFormat="1">
      <c r="A19" s="124" t="s">
        <v>553</v>
      </c>
      <c r="B19" s="36"/>
      <c r="C19" s="36"/>
      <c r="D19" s="36"/>
      <c r="E19" s="36"/>
      <c r="F19" s="36"/>
      <c r="G19" s="36"/>
      <c r="H19" s="36"/>
      <c r="I19" s="36"/>
      <c r="J19" s="36"/>
      <c r="K19" s="36"/>
      <c r="L19" s="36"/>
      <c r="M19" s="36"/>
      <c r="N19" s="36"/>
      <c r="O19" s="36"/>
    </row>
    <row r="20" spans="1:19" ht="14.25" customHeight="1">
      <c r="A20" s="125" t="s">
        <v>510</v>
      </c>
      <c r="B20" s="36"/>
      <c r="C20" s="36"/>
      <c r="D20" s="36"/>
      <c r="E20" s="36"/>
      <c r="F20" s="36"/>
      <c r="G20" s="36"/>
      <c r="H20" s="36"/>
      <c r="I20" s="36"/>
      <c r="J20" s="36"/>
      <c r="K20" s="36"/>
      <c r="L20" s="36"/>
      <c r="M20" s="36"/>
      <c r="N20" s="36"/>
      <c r="O20" s="36"/>
    </row>
    <row r="21" spans="1:19">
      <c r="A21" s="125" t="s">
        <v>267</v>
      </c>
    </row>
    <row r="23" spans="1:19" s="206" customFormat="1"/>
    <row r="24" spans="1:19" s="206" customFormat="1" ht="46.5">
      <c r="A24" s="343" t="s">
        <v>567</v>
      </c>
      <c r="B24" s="207" t="s">
        <v>524</v>
      </c>
      <c r="C24" s="213" t="s">
        <v>552</v>
      </c>
      <c r="D24" s="213" t="s">
        <v>569</v>
      </c>
    </row>
    <row r="25" spans="1:19" s="206" customFormat="1">
      <c r="A25" s="208" t="s">
        <v>562</v>
      </c>
      <c r="B25" s="208">
        <v>13</v>
      </c>
      <c r="C25" s="94" t="s">
        <v>70</v>
      </c>
      <c r="D25" s="344" t="s">
        <v>70</v>
      </c>
    </row>
    <row r="26" spans="1:19" s="206" customFormat="1">
      <c r="A26" s="208" t="s">
        <v>269</v>
      </c>
      <c r="B26" s="208">
        <v>608</v>
      </c>
      <c r="C26" s="94" t="s">
        <v>70</v>
      </c>
      <c r="D26" s="344" t="s">
        <v>70</v>
      </c>
    </row>
    <row r="27" spans="1:19" s="206" customFormat="1">
      <c r="A27" s="208" t="s">
        <v>563</v>
      </c>
      <c r="B27" s="208">
        <v>2339</v>
      </c>
      <c r="C27" s="94" t="s">
        <v>70</v>
      </c>
      <c r="D27" s="344" t="s">
        <v>70</v>
      </c>
    </row>
    <row r="28" spans="1:19" s="206" customFormat="1">
      <c r="A28" s="208" t="s">
        <v>564</v>
      </c>
      <c r="B28" s="208">
        <v>223</v>
      </c>
      <c r="C28" s="94" t="s">
        <v>70</v>
      </c>
      <c r="D28" s="344" t="s">
        <v>70</v>
      </c>
    </row>
    <row r="29" spans="1:19" s="206" customFormat="1">
      <c r="A29" s="208" t="s">
        <v>270</v>
      </c>
      <c r="B29" s="208">
        <v>357</v>
      </c>
      <c r="C29" s="94" t="s">
        <v>70</v>
      </c>
      <c r="D29" s="344" t="s">
        <v>70</v>
      </c>
    </row>
    <row r="30" spans="1:19" s="206" customFormat="1">
      <c r="A30" s="208" t="s">
        <v>565</v>
      </c>
      <c r="B30" s="208">
        <v>22</v>
      </c>
      <c r="C30" s="94" t="s">
        <v>70</v>
      </c>
      <c r="D30" s="344" t="s">
        <v>70</v>
      </c>
    </row>
    <row r="31" spans="1:19" s="206" customFormat="1">
      <c r="A31" s="208" t="s">
        <v>566</v>
      </c>
      <c r="B31" s="208">
        <v>3562</v>
      </c>
      <c r="C31" s="131">
        <f>B31-I42</f>
        <v>414</v>
      </c>
      <c r="D31" s="345">
        <f>(B31-3148)/B31</f>
        <v>0.11622683885457608</v>
      </c>
    </row>
    <row r="32" spans="1:19" s="206" customFormat="1">
      <c r="A32" s="75" t="s">
        <v>570</v>
      </c>
    </row>
    <row r="33" spans="1:19" s="206" customFormat="1"/>
    <row r="34" spans="1:19" ht="23.25">
      <c r="A34" s="343" t="s">
        <v>568</v>
      </c>
      <c r="B34" s="12" t="s">
        <v>10</v>
      </c>
      <c r="C34" s="12" t="s">
        <v>11</v>
      </c>
      <c r="D34" s="12" t="s">
        <v>12</v>
      </c>
      <c r="E34" s="12" t="s">
        <v>13</v>
      </c>
      <c r="F34" s="12" t="s">
        <v>14</v>
      </c>
      <c r="G34" s="12" t="s">
        <v>85</v>
      </c>
      <c r="H34" s="207" t="s">
        <v>458</v>
      </c>
      <c r="I34" s="207" t="s">
        <v>475</v>
      </c>
      <c r="R34"/>
      <c r="S34"/>
    </row>
    <row r="35" spans="1:19">
      <c r="A35" s="23" t="s">
        <v>268</v>
      </c>
      <c r="B35" s="127" t="s">
        <v>70</v>
      </c>
      <c r="C35" s="127" t="s">
        <v>70</v>
      </c>
      <c r="D35" s="127" t="s">
        <v>70</v>
      </c>
      <c r="E35" s="24">
        <v>336</v>
      </c>
      <c r="F35" s="24">
        <v>445</v>
      </c>
      <c r="G35" s="24">
        <v>492</v>
      </c>
      <c r="H35" s="210">
        <v>607</v>
      </c>
      <c r="I35" s="210">
        <v>646</v>
      </c>
      <c r="R35"/>
      <c r="S35"/>
    </row>
    <row r="36" spans="1:19">
      <c r="A36" s="23" t="s">
        <v>76</v>
      </c>
      <c r="B36" s="127" t="s">
        <v>70</v>
      </c>
      <c r="C36" s="127" t="s">
        <v>70</v>
      </c>
      <c r="D36" s="127" t="s">
        <v>70</v>
      </c>
      <c r="E36" s="24">
        <v>436</v>
      </c>
      <c r="F36" s="24">
        <v>659</v>
      </c>
      <c r="G36" s="24">
        <v>873</v>
      </c>
      <c r="H36" s="210">
        <v>1061</v>
      </c>
      <c r="I36" s="210">
        <v>1251</v>
      </c>
      <c r="R36"/>
      <c r="S36"/>
    </row>
    <row r="37" spans="1:19">
      <c r="A37" s="23" t="s">
        <v>269</v>
      </c>
      <c r="B37" s="127" t="s">
        <v>70</v>
      </c>
      <c r="C37" s="127" t="s">
        <v>70</v>
      </c>
      <c r="D37" s="127" t="s">
        <v>70</v>
      </c>
      <c r="E37" s="24">
        <v>288</v>
      </c>
      <c r="F37" s="24">
        <v>277</v>
      </c>
      <c r="G37" s="24">
        <v>286</v>
      </c>
      <c r="H37" s="210">
        <v>313</v>
      </c>
      <c r="I37" s="210">
        <v>396</v>
      </c>
      <c r="R37"/>
      <c r="S37"/>
    </row>
    <row r="38" spans="1:19">
      <c r="A38" s="23" t="s">
        <v>77</v>
      </c>
      <c r="B38" s="127" t="s">
        <v>70</v>
      </c>
      <c r="C38" s="127" t="s">
        <v>70</v>
      </c>
      <c r="D38" s="127" t="s">
        <v>70</v>
      </c>
      <c r="E38" s="24">
        <v>107</v>
      </c>
      <c r="F38" s="24">
        <v>153</v>
      </c>
      <c r="G38" s="24">
        <v>246</v>
      </c>
      <c r="H38" s="210">
        <v>325</v>
      </c>
      <c r="I38" s="210">
        <v>389</v>
      </c>
      <c r="R38"/>
      <c r="S38"/>
    </row>
    <row r="39" spans="1:19">
      <c r="A39" s="23" t="s">
        <v>270</v>
      </c>
      <c r="B39" s="127" t="s">
        <v>70</v>
      </c>
      <c r="C39" s="127" t="s">
        <v>70</v>
      </c>
      <c r="D39" s="127" t="s">
        <v>70</v>
      </c>
      <c r="E39" s="24">
        <v>235</v>
      </c>
      <c r="F39" s="24">
        <v>265</v>
      </c>
      <c r="G39" s="24">
        <v>269</v>
      </c>
      <c r="H39" s="210">
        <v>342</v>
      </c>
      <c r="I39" s="210">
        <v>398</v>
      </c>
      <c r="R39"/>
      <c r="S39"/>
    </row>
    <row r="40" spans="1:19" ht="17.25">
      <c r="A40" s="23" t="s">
        <v>271</v>
      </c>
      <c r="B40" s="127" t="s">
        <v>70</v>
      </c>
      <c r="C40" s="127" t="s">
        <v>70</v>
      </c>
      <c r="D40" s="127" t="s">
        <v>70</v>
      </c>
      <c r="E40" s="24">
        <v>29</v>
      </c>
      <c r="F40" s="24">
        <v>73</v>
      </c>
      <c r="G40" s="24">
        <v>18</v>
      </c>
      <c r="H40" s="210">
        <v>42</v>
      </c>
      <c r="I40" s="210">
        <v>23</v>
      </c>
      <c r="R40"/>
      <c r="S40"/>
    </row>
    <row r="41" spans="1:19">
      <c r="A41" s="23" t="s">
        <v>272</v>
      </c>
      <c r="B41" s="127" t="s">
        <v>70</v>
      </c>
      <c r="C41" s="127" t="s">
        <v>70</v>
      </c>
      <c r="D41" s="127" t="s">
        <v>70</v>
      </c>
      <c r="E41" s="24">
        <v>42</v>
      </c>
      <c r="F41" s="68">
        <v>56</v>
      </c>
      <c r="G41" s="97">
        <v>8</v>
      </c>
      <c r="H41" s="224">
        <v>34</v>
      </c>
      <c r="I41" s="224">
        <v>45</v>
      </c>
      <c r="R41"/>
      <c r="S41"/>
    </row>
    <row r="42" spans="1:19">
      <c r="A42" s="6" t="s">
        <v>273</v>
      </c>
      <c r="B42" s="43">
        <v>650</v>
      </c>
      <c r="C42" s="43">
        <v>830</v>
      </c>
      <c r="D42" s="43">
        <v>970</v>
      </c>
      <c r="E42" s="43">
        <v>1473</v>
      </c>
      <c r="F42" s="43">
        <v>1872</v>
      </c>
      <c r="G42" s="43">
        <v>2184</v>
      </c>
      <c r="H42" s="201">
        <v>2724</v>
      </c>
      <c r="I42" s="201">
        <f>SUM(I35:I41)</f>
        <v>3148</v>
      </c>
      <c r="R42"/>
      <c r="S42"/>
    </row>
    <row r="43" spans="1:19">
      <c r="A43" s="75" t="s">
        <v>274</v>
      </c>
      <c r="J43" s="53"/>
      <c r="K43" s="53"/>
      <c r="L43" s="53"/>
      <c r="M43" s="53"/>
      <c r="N43" s="53"/>
      <c r="O43" s="53"/>
      <c r="Q43"/>
      <c r="R43"/>
    </row>
    <row r="44" spans="1:19">
      <c r="A44" s="75" t="s">
        <v>88</v>
      </c>
      <c r="Q44"/>
      <c r="R44"/>
    </row>
    <row r="46" spans="1:19" s="77" customFormat="1" ht="26.25">
      <c r="A46" s="126" t="s">
        <v>275</v>
      </c>
      <c r="B46" s="108">
        <v>2014</v>
      </c>
      <c r="C46" s="108">
        <v>2015</v>
      </c>
      <c r="D46" s="108">
        <v>2016</v>
      </c>
      <c r="E46" s="108">
        <v>2017</v>
      </c>
      <c r="F46" s="108">
        <v>2018</v>
      </c>
      <c r="G46" s="12" t="s">
        <v>438</v>
      </c>
    </row>
    <row r="47" spans="1:19" s="77" customFormat="1" ht="15.75">
      <c r="A47" s="110" t="s">
        <v>276</v>
      </c>
      <c r="B47" s="115">
        <v>39780</v>
      </c>
      <c r="C47" s="99">
        <v>39608</v>
      </c>
      <c r="D47" s="99">
        <v>40800</v>
      </c>
      <c r="E47" s="99">
        <v>46400</v>
      </c>
      <c r="F47" s="99">
        <v>49000</v>
      </c>
      <c r="G47" s="4"/>
    </row>
    <row r="48" spans="1:19">
      <c r="A48" s="44" t="s">
        <v>558</v>
      </c>
      <c r="Q48"/>
      <c r="R48"/>
    </row>
    <row r="49" spans="1:18">
      <c r="A49" s="44" t="s">
        <v>27</v>
      </c>
      <c r="Q49"/>
      <c r="R49"/>
    </row>
    <row r="50" spans="1:18">
      <c r="A50" s="44"/>
      <c r="Q50"/>
      <c r="R50"/>
    </row>
    <row r="52" spans="1:18">
      <c r="A52" s="77" t="s">
        <v>462</v>
      </c>
      <c r="Q52"/>
      <c r="R52"/>
    </row>
    <row r="53" spans="1:18" ht="26.25">
      <c r="A53" s="121" t="s">
        <v>248</v>
      </c>
      <c r="B53" s="12"/>
      <c r="C53" s="184" t="s">
        <v>85</v>
      </c>
      <c r="D53" s="77"/>
      <c r="Q53"/>
      <c r="R53"/>
    </row>
    <row r="54" spans="1:18">
      <c r="A54" s="23" t="s">
        <v>249</v>
      </c>
      <c r="B54" s="23"/>
      <c r="C54" s="68">
        <v>615517</v>
      </c>
      <c r="Q54"/>
      <c r="R54"/>
    </row>
    <row r="55" spans="1:18" ht="45">
      <c r="A55" s="12" t="s">
        <v>250</v>
      </c>
      <c r="B55" s="12"/>
      <c r="C55" s="2" t="s">
        <v>251</v>
      </c>
      <c r="Q55"/>
      <c r="R55"/>
    </row>
    <row r="56" spans="1:18">
      <c r="A56" s="23"/>
      <c r="B56" s="174" t="s">
        <v>252</v>
      </c>
      <c r="C56" s="42">
        <v>0.55000000000000004</v>
      </c>
      <c r="E56" s="15"/>
      <c r="Q56"/>
      <c r="R56"/>
    </row>
    <row r="57" spans="1:18">
      <c r="A57" s="23"/>
      <c r="B57" s="174" t="s">
        <v>253</v>
      </c>
      <c r="C57" s="42">
        <v>0.45</v>
      </c>
      <c r="E57" s="15"/>
      <c r="Q57"/>
      <c r="R57"/>
    </row>
    <row r="58" spans="1:18" ht="62.25">
      <c r="A58" s="122"/>
      <c r="B58" s="174" t="s">
        <v>254</v>
      </c>
      <c r="C58" s="42">
        <v>0.19</v>
      </c>
      <c r="E58" s="15"/>
      <c r="Q58"/>
      <c r="R58"/>
    </row>
    <row r="59" spans="1:18" ht="60">
      <c r="A59" s="122"/>
      <c r="B59" s="174" t="s">
        <v>255</v>
      </c>
      <c r="C59" s="42">
        <v>0.76</v>
      </c>
      <c r="E59" s="15"/>
      <c r="Q59"/>
      <c r="R59"/>
    </row>
    <row r="60" spans="1:18">
      <c r="A60" s="122"/>
      <c r="B60" s="174" t="s">
        <v>40</v>
      </c>
      <c r="C60" s="42">
        <v>0.08</v>
      </c>
      <c r="E60" s="15"/>
      <c r="Q60"/>
      <c r="R60"/>
    </row>
    <row r="61" spans="1:18">
      <c r="A61" s="122"/>
      <c r="B61" s="174" t="s">
        <v>41</v>
      </c>
      <c r="C61" s="42">
        <v>0.14499999999999999</v>
      </c>
      <c r="E61" s="15"/>
      <c r="Q61"/>
      <c r="R61"/>
    </row>
    <row r="62" spans="1:18">
      <c r="A62" s="122"/>
      <c r="B62" s="174" t="s">
        <v>42</v>
      </c>
      <c r="C62" s="42">
        <v>0.44600000000000001</v>
      </c>
      <c r="E62" s="15"/>
      <c r="Q62"/>
      <c r="R62"/>
    </row>
    <row r="63" spans="1:18">
      <c r="A63" s="122"/>
      <c r="B63" s="174" t="s">
        <v>43</v>
      </c>
      <c r="C63" s="42">
        <v>0.187</v>
      </c>
      <c r="E63" s="15"/>
      <c r="Q63"/>
      <c r="R63"/>
    </row>
    <row r="64" spans="1:18">
      <c r="A64" s="122"/>
      <c r="B64" s="174" t="s">
        <v>44</v>
      </c>
      <c r="C64" s="42">
        <v>0.14099999999999999</v>
      </c>
      <c r="E64" s="15"/>
      <c r="Q64"/>
      <c r="R64"/>
    </row>
    <row r="65" spans="1:18" ht="30">
      <c r="A65" s="2" t="s">
        <v>256</v>
      </c>
      <c r="B65" s="12"/>
      <c r="C65" s="78" t="s">
        <v>85</v>
      </c>
      <c r="Q65"/>
      <c r="R65"/>
    </row>
    <row r="66" spans="1:18">
      <c r="A66" s="3"/>
      <c r="B66" s="79" t="s">
        <v>79</v>
      </c>
      <c r="C66" s="185">
        <v>1.4E-2</v>
      </c>
      <c r="Q66"/>
      <c r="R66"/>
    </row>
    <row r="67" spans="1:18">
      <c r="A67" s="122"/>
      <c r="B67" s="174" t="s">
        <v>69</v>
      </c>
      <c r="C67" s="186">
        <v>0.01</v>
      </c>
      <c r="Q67"/>
      <c r="R67"/>
    </row>
    <row r="68" spans="1:18" ht="30">
      <c r="A68" s="122"/>
      <c r="B68" s="174" t="s">
        <v>91</v>
      </c>
      <c r="C68" s="186">
        <v>1.2E-2</v>
      </c>
      <c r="Q68"/>
      <c r="R68"/>
    </row>
    <row r="69" spans="1:18" ht="45">
      <c r="A69" s="122"/>
      <c r="B69" s="174" t="s">
        <v>72</v>
      </c>
      <c r="C69" s="186">
        <v>0.01</v>
      </c>
      <c r="Q69"/>
      <c r="R69"/>
    </row>
    <row r="70" spans="1:18" ht="30">
      <c r="A70" s="122"/>
      <c r="B70" s="174" t="s">
        <v>73</v>
      </c>
      <c r="C70" s="186">
        <v>0.01</v>
      </c>
      <c r="Q70"/>
      <c r="R70"/>
    </row>
    <row r="71" spans="1:18" ht="30">
      <c r="A71" s="122"/>
      <c r="B71" s="174" t="s">
        <v>74</v>
      </c>
      <c r="C71" s="186">
        <v>1.4999999999999999E-2</v>
      </c>
      <c r="Q71"/>
      <c r="R71"/>
    </row>
    <row r="72" spans="1:18" ht="30">
      <c r="A72" s="122"/>
      <c r="B72" s="174" t="s">
        <v>75</v>
      </c>
      <c r="C72" s="186">
        <v>1.4999999999999999E-2</v>
      </c>
      <c r="Q72"/>
      <c r="R72"/>
    </row>
    <row r="73" spans="1:18">
      <c r="A73" s="122"/>
      <c r="B73" s="174" t="s">
        <v>76</v>
      </c>
      <c r="C73" s="186">
        <v>1.2E-2</v>
      </c>
      <c r="Q73"/>
      <c r="R73"/>
    </row>
    <row r="74" spans="1:18">
      <c r="A74" s="122"/>
      <c r="B74" s="174" t="s">
        <v>77</v>
      </c>
      <c r="C74" s="186">
        <v>1.9E-2</v>
      </c>
      <c r="Q74"/>
      <c r="R74"/>
    </row>
    <row r="75" spans="1:18" ht="30">
      <c r="A75" s="122"/>
      <c r="B75" s="174" t="s">
        <v>78</v>
      </c>
      <c r="C75" s="186">
        <v>1.9E-2</v>
      </c>
      <c r="Q75"/>
      <c r="R75"/>
    </row>
    <row r="76" spans="1:18">
      <c r="A76" s="124" t="s">
        <v>257</v>
      </c>
      <c r="Q76"/>
      <c r="R76"/>
    </row>
    <row r="77" spans="1:18">
      <c r="A77" s="124" t="s">
        <v>258</v>
      </c>
      <c r="Q77"/>
      <c r="R77"/>
    </row>
    <row r="78" spans="1:18">
      <c r="A78" s="125" t="s">
        <v>463</v>
      </c>
      <c r="Q78"/>
      <c r="R78"/>
    </row>
  </sheetData>
  <mergeCells count="1">
    <mergeCell ref="A4:F4"/>
  </mergeCells>
  <pageMargins left="0.25590551181102361" right="0.25590551181102361" top="0.39370078740157477" bottom="0.39370078740157477" header="0.3" footer="0.3"/>
  <pageSetup paperSize="9" scale="35"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Volunteering!B8:R8</xm:f>
              <xm:sqref>U8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Volunteering!G9:Q9</xm:f>
              <xm:sqref>U9</xm:sqref>
            </x14:sparkline>
            <x14:sparkline>
              <xm:f>Volunteering!G10:Q10</xm:f>
              <xm:sqref>U10</xm:sqref>
            </x14:sparkline>
            <x14:sparkline>
              <xm:f>Volunteering!G11:Q11</xm:f>
              <xm:sqref>U11</xm:sqref>
            </x14:sparkline>
            <x14:sparkline>
              <xm:f>Volunteering!G12:Q12</xm:f>
              <xm:sqref>U12</xm:sqref>
            </x14:sparkline>
            <x14:sparkline>
              <xm:f>Volunteering!G13:Q13</xm:f>
              <xm:sqref>U13</xm:sqref>
            </x14:sparkline>
            <x14:sparkline>
              <xm:f>Volunteering!G14:Q14</xm:f>
              <xm:sqref>U14</xm:sqref>
            </x14:sparkline>
            <x14:sparkline>
              <xm:f>Volunteering!G15:Q15</xm:f>
              <xm:sqref>U15</xm:sqref>
            </x14:sparkline>
            <x14:sparkline>
              <xm:f>Volunteering!G16:Q16</xm:f>
              <xm:sqref>U16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Volunteering!B47:D47</xm:f>
              <xm:sqref>G47</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9"/>
  <sheetViews>
    <sheetView showGridLines="0" showRowColHeaders="0" zoomScaleNormal="100" workbookViewId="0"/>
  </sheetViews>
  <sheetFormatPr defaultRowHeight="15"/>
  <cols>
    <col min="1" max="1" width="61.42578125" style="134" customWidth="1"/>
    <col min="2" max="3" width="11.85546875" style="134" customWidth="1"/>
    <col min="4" max="10" width="12" style="134" customWidth="1"/>
    <col min="11" max="13" width="12.5703125" style="134" customWidth="1"/>
    <col min="14" max="15" width="12.85546875" style="134" customWidth="1"/>
    <col min="16" max="16" width="20.42578125" style="134" customWidth="1"/>
    <col min="17" max="17" width="8" style="134" bestFit="1" customWidth="1"/>
    <col min="18" max="257" width="9.140625" style="134"/>
    <col min="258" max="258" width="61.42578125" style="134" customWidth="1"/>
    <col min="259" max="260" width="11.85546875" style="134" customWidth="1"/>
    <col min="261" max="268" width="12" style="134" customWidth="1"/>
    <col min="269" max="272" width="9.140625" style="134"/>
    <col min="273" max="273" width="9.5703125" style="134" bestFit="1" customWidth="1"/>
    <col min="274" max="513" width="9.140625" style="134"/>
    <col min="514" max="514" width="61.42578125" style="134" customWidth="1"/>
    <col min="515" max="516" width="11.85546875" style="134" customWidth="1"/>
    <col min="517" max="524" width="12" style="134" customWidth="1"/>
    <col min="525" max="528" width="9.140625" style="134"/>
    <col min="529" max="529" width="9.5703125" style="134" bestFit="1" customWidth="1"/>
    <col min="530" max="769" width="9.140625" style="134"/>
    <col min="770" max="770" width="61.42578125" style="134" customWidth="1"/>
    <col min="771" max="772" width="11.85546875" style="134" customWidth="1"/>
    <col min="773" max="780" width="12" style="134" customWidth="1"/>
    <col min="781" max="784" width="9.140625" style="134"/>
    <col min="785" max="785" width="9.5703125" style="134" bestFit="1" customWidth="1"/>
    <col min="786" max="1025" width="9.140625" style="134"/>
    <col min="1026" max="1026" width="61.42578125" style="134" customWidth="1"/>
    <col min="1027" max="1028" width="11.85546875" style="134" customWidth="1"/>
    <col min="1029" max="1036" width="12" style="134" customWidth="1"/>
    <col min="1037" max="1040" width="9.140625" style="134"/>
    <col min="1041" max="1041" width="9.5703125" style="134" bestFit="1" customWidth="1"/>
    <col min="1042" max="1281" width="9.140625" style="134"/>
    <col min="1282" max="1282" width="61.42578125" style="134" customWidth="1"/>
    <col min="1283" max="1284" width="11.85546875" style="134" customWidth="1"/>
    <col min="1285" max="1292" width="12" style="134" customWidth="1"/>
    <col min="1293" max="1296" width="9.140625" style="134"/>
    <col min="1297" max="1297" width="9.5703125" style="134" bestFit="1" customWidth="1"/>
    <col min="1298" max="1537" width="9.140625" style="134"/>
    <col min="1538" max="1538" width="61.42578125" style="134" customWidth="1"/>
    <col min="1539" max="1540" width="11.85546875" style="134" customWidth="1"/>
    <col min="1541" max="1548" width="12" style="134" customWidth="1"/>
    <col min="1549" max="1552" width="9.140625" style="134"/>
    <col min="1553" max="1553" width="9.5703125" style="134" bestFit="1" customWidth="1"/>
    <col min="1554" max="1793" width="9.140625" style="134"/>
    <col min="1794" max="1794" width="61.42578125" style="134" customWidth="1"/>
    <col min="1795" max="1796" width="11.85546875" style="134" customWidth="1"/>
    <col min="1797" max="1804" width="12" style="134" customWidth="1"/>
    <col min="1805" max="1808" width="9.140625" style="134"/>
    <col min="1809" max="1809" width="9.5703125" style="134" bestFit="1" customWidth="1"/>
    <col min="1810" max="2049" width="9.140625" style="134"/>
    <col min="2050" max="2050" width="61.42578125" style="134" customWidth="1"/>
    <col min="2051" max="2052" width="11.85546875" style="134" customWidth="1"/>
    <col min="2053" max="2060" width="12" style="134" customWidth="1"/>
    <col min="2061" max="2064" width="9.140625" style="134"/>
    <col min="2065" max="2065" width="9.5703125" style="134" bestFit="1" customWidth="1"/>
    <col min="2066" max="2305" width="9.140625" style="134"/>
    <col min="2306" max="2306" width="61.42578125" style="134" customWidth="1"/>
    <col min="2307" max="2308" width="11.85546875" style="134" customWidth="1"/>
    <col min="2309" max="2316" width="12" style="134" customWidth="1"/>
    <col min="2317" max="2320" width="9.140625" style="134"/>
    <col min="2321" max="2321" width="9.5703125" style="134" bestFit="1" customWidth="1"/>
    <col min="2322" max="2561" width="9.140625" style="134"/>
    <col min="2562" max="2562" width="61.42578125" style="134" customWidth="1"/>
    <col min="2563" max="2564" width="11.85546875" style="134" customWidth="1"/>
    <col min="2565" max="2572" width="12" style="134" customWidth="1"/>
    <col min="2573" max="2576" width="9.140625" style="134"/>
    <col min="2577" max="2577" width="9.5703125" style="134" bestFit="1" customWidth="1"/>
    <col min="2578" max="2817" width="9.140625" style="134"/>
    <col min="2818" max="2818" width="61.42578125" style="134" customWidth="1"/>
    <col min="2819" max="2820" width="11.85546875" style="134" customWidth="1"/>
    <col min="2821" max="2828" width="12" style="134" customWidth="1"/>
    <col min="2829" max="2832" width="9.140625" style="134"/>
    <col min="2833" max="2833" width="9.5703125" style="134" bestFit="1" customWidth="1"/>
    <col min="2834" max="3073" width="9.140625" style="134"/>
    <col min="3074" max="3074" width="61.42578125" style="134" customWidth="1"/>
    <col min="3075" max="3076" width="11.85546875" style="134" customWidth="1"/>
    <col min="3077" max="3084" width="12" style="134" customWidth="1"/>
    <col min="3085" max="3088" width="9.140625" style="134"/>
    <col min="3089" max="3089" width="9.5703125" style="134" bestFit="1" customWidth="1"/>
    <col min="3090" max="3329" width="9.140625" style="134"/>
    <col min="3330" max="3330" width="61.42578125" style="134" customWidth="1"/>
    <col min="3331" max="3332" width="11.85546875" style="134" customWidth="1"/>
    <col min="3333" max="3340" width="12" style="134" customWidth="1"/>
    <col min="3341" max="3344" width="9.140625" style="134"/>
    <col min="3345" max="3345" width="9.5703125" style="134" bestFit="1" customWidth="1"/>
    <col min="3346" max="3585" width="9.140625" style="134"/>
    <col min="3586" max="3586" width="61.42578125" style="134" customWidth="1"/>
    <col min="3587" max="3588" width="11.85546875" style="134" customWidth="1"/>
    <col min="3589" max="3596" width="12" style="134" customWidth="1"/>
    <col min="3597" max="3600" width="9.140625" style="134"/>
    <col min="3601" max="3601" width="9.5703125" style="134" bestFit="1" customWidth="1"/>
    <col min="3602" max="3841" width="9.140625" style="134"/>
    <col min="3842" max="3842" width="61.42578125" style="134" customWidth="1"/>
    <col min="3843" max="3844" width="11.85546875" style="134" customWidth="1"/>
    <col min="3845" max="3852" width="12" style="134" customWidth="1"/>
    <col min="3853" max="3856" width="9.140625" style="134"/>
    <col min="3857" max="3857" width="9.5703125" style="134" bestFit="1" customWidth="1"/>
    <col min="3858" max="4097" width="9.140625" style="134"/>
    <col min="4098" max="4098" width="61.42578125" style="134" customWidth="1"/>
    <col min="4099" max="4100" width="11.85546875" style="134" customWidth="1"/>
    <col min="4101" max="4108" width="12" style="134" customWidth="1"/>
    <col min="4109" max="4112" width="9.140625" style="134"/>
    <col min="4113" max="4113" width="9.5703125" style="134" bestFit="1" customWidth="1"/>
    <col min="4114" max="4353" width="9.140625" style="134"/>
    <col min="4354" max="4354" width="61.42578125" style="134" customWidth="1"/>
    <col min="4355" max="4356" width="11.85546875" style="134" customWidth="1"/>
    <col min="4357" max="4364" width="12" style="134" customWidth="1"/>
    <col min="4365" max="4368" width="9.140625" style="134"/>
    <col min="4369" max="4369" width="9.5703125" style="134" bestFit="1" customWidth="1"/>
    <col min="4370" max="4609" width="9.140625" style="134"/>
    <col min="4610" max="4610" width="61.42578125" style="134" customWidth="1"/>
    <col min="4611" max="4612" width="11.85546875" style="134" customWidth="1"/>
    <col min="4613" max="4620" width="12" style="134" customWidth="1"/>
    <col min="4621" max="4624" width="9.140625" style="134"/>
    <col min="4625" max="4625" width="9.5703125" style="134" bestFit="1" customWidth="1"/>
    <col min="4626" max="4865" width="9.140625" style="134"/>
    <col min="4866" max="4866" width="61.42578125" style="134" customWidth="1"/>
    <col min="4867" max="4868" width="11.85546875" style="134" customWidth="1"/>
    <col min="4869" max="4876" width="12" style="134" customWidth="1"/>
    <col min="4877" max="4880" width="9.140625" style="134"/>
    <col min="4881" max="4881" width="9.5703125" style="134" bestFit="1" customWidth="1"/>
    <col min="4882" max="5121" width="9.140625" style="134"/>
    <col min="5122" max="5122" width="61.42578125" style="134" customWidth="1"/>
    <col min="5123" max="5124" width="11.85546875" style="134" customWidth="1"/>
    <col min="5125" max="5132" width="12" style="134" customWidth="1"/>
    <col min="5133" max="5136" width="9.140625" style="134"/>
    <col min="5137" max="5137" width="9.5703125" style="134" bestFit="1" customWidth="1"/>
    <col min="5138" max="5377" width="9.140625" style="134"/>
    <col min="5378" max="5378" width="61.42578125" style="134" customWidth="1"/>
    <col min="5379" max="5380" width="11.85546875" style="134" customWidth="1"/>
    <col min="5381" max="5388" width="12" style="134" customWidth="1"/>
    <col min="5389" max="5392" width="9.140625" style="134"/>
    <col min="5393" max="5393" width="9.5703125" style="134" bestFit="1" customWidth="1"/>
    <col min="5394" max="5633" width="9.140625" style="134"/>
    <col min="5634" max="5634" width="61.42578125" style="134" customWidth="1"/>
    <col min="5635" max="5636" width="11.85546875" style="134" customWidth="1"/>
    <col min="5637" max="5644" width="12" style="134" customWidth="1"/>
    <col min="5645" max="5648" width="9.140625" style="134"/>
    <col min="5649" max="5649" width="9.5703125" style="134" bestFit="1" customWidth="1"/>
    <col min="5650" max="5889" width="9.140625" style="134"/>
    <col min="5890" max="5890" width="61.42578125" style="134" customWidth="1"/>
    <col min="5891" max="5892" width="11.85546875" style="134" customWidth="1"/>
    <col min="5893" max="5900" width="12" style="134" customWidth="1"/>
    <col min="5901" max="5904" width="9.140625" style="134"/>
    <col min="5905" max="5905" width="9.5703125" style="134" bestFit="1" customWidth="1"/>
    <col min="5906" max="6145" width="9.140625" style="134"/>
    <col min="6146" max="6146" width="61.42578125" style="134" customWidth="1"/>
    <col min="6147" max="6148" width="11.85546875" style="134" customWidth="1"/>
    <col min="6149" max="6156" width="12" style="134" customWidth="1"/>
    <col min="6157" max="6160" width="9.140625" style="134"/>
    <col min="6161" max="6161" width="9.5703125" style="134" bestFit="1" customWidth="1"/>
    <col min="6162" max="6401" width="9.140625" style="134"/>
    <col min="6402" max="6402" width="61.42578125" style="134" customWidth="1"/>
    <col min="6403" max="6404" width="11.85546875" style="134" customWidth="1"/>
    <col min="6405" max="6412" width="12" style="134" customWidth="1"/>
    <col min="6413" max="6416" width="9.140625" style="134"/>
    <col min="6417" max="6417" width="9.5703125" style="134" bestFit="1" customWidth="1"/>
    <col min="6418" max="6657" width="9.140625" style="134"/>
    <col min="6658" max="6658" width="61.42578125" style="134" customWidth="1"/>
    <col min="6659" max="6660" width="11.85546875" style="134" customWidth="1"/>
    <col min="6661" max="6668" width="12" style="134" customWidth="1"/>
    <col min="6669" max="6672" width="9.140625" style="134"/>
    <col min="6673" max="6673" width="9.5703125" style="134" bestFit="1" customWidth="1"/>
    <col min="6674" max="6913" width="9.140625" style="134"/>
    <col min="6914" max="6914" width="61.42578125" style="134" customWidth="1"/>
    <col min="6915" max="6916" width="11.85546875" style="134" customWidth="1"/>
    <col min="6917" max="6924" width="12" style="134" customWidth="1"/>
    <col min="6925" max="6928" width="9.140625" style="134"/>
    <col min="6929" max="6929" width="9.5703125" style="134" bestFit="1" customWidth="1"/>
    <col min="6930" max="7169" width="9.140625" style="134"/>
    <col min="7170" max="7170" width="61.42578125" style="134" customWidth="1"/>
    <col min="7171" max="7172" width="11.85546875" style="134" customWidth="1"/>
    <col min="7173" max="7180" width="12" style="134" customWidth="1"/>
    <col min="7181" max="7184" width="9.140625" style="134"/>
    <col min="7185" max="7185" width="9.5703125" style="134" bestFit="1" customWidth="1"/>
    <col min="7186" max="7425" width="9.140625" style="134"/>
    <col min="7426" max="7426" width="61.42578125" style="134" customWidth="1"/>
    <col min="7427" max="7428" width="11.85546875" style="134" customWidth="1"/>
    <col min="7429" max="7436" width="12" style="134" customWidth="1"/>
    <col min="7437" max="7440" width="9.140625" style="134"/>
    <col min="7441" max="7441" width="9.5703125" style="134" bestFit="1" customWidth="1"/>
    <col min="7442" max="7681" width="9.140625" style="134"/>
    <col min="7682" max="7682" width="61.42578125" style="134" customWidth="1"/>
    <col min="7683" max="7684" width="11.85546875" style="134" customWidth="1"/>
    <col min="7685" max="7692" width="12" style="134" customWidth="1"/>
    <col min="7693" max="7696" width="9.140625" style="134"/>
    <col min="7697" max="7697" width="9.5703125" style="134" bestFit="1" customWidth="1"/>
    <col min="7698" max="7937" width="9.140625" style="134"/>
    <col min="7938" max="7938" width="61.42578125" style="134" customWidth="1"/>
    <col min="7939" max="7940" width="11.85546875" style="134" customWidth="1"/>
    <col min="7941" max="7948" width="12" style="134" customWidth="1"/>
    <col min="7949" max="7952" width="9.140625" style="134"/>
    <col min="7953" max="7953" width="9.5703125" style="134" bestFit="1" customWidth="1"/>
    <col min="7954" max="8193" width="9.140625" style="134"/>
    <col min="8194" max="8194" width="61.42578125" style="134" customWidth="1"/>
    <col min="8195" max="8196" width="11.85546875" style="134" customWidth="1"/>
    <col min="8197" max="8204" width="12" style="134" customWidth="1"/>
    <col min="8205" max="8208" width="9.140625" style="134"/>
    <col min="8209" max="8209" width="9.5703125" style="134" bestFit="1" customWidth="1"/>
    <col min="8210" max="8449" width="9.140625" style="134"/>
    <col min="8450" max="8450" width="61.42578125" style="134" customWidth="1"/>
    <col min="8451" max="8452" width="11.85546875" style="134" customWidth="1"/>
    <col min="8453" max="8460" width="12" style="134" customWidth="1"/>
    <col min="8461" max="8464" width="9.140625" style="134"/>
    <col min="8465" max="8465" width="9.5703125" style="134" bestFit="1" customWidth="1"/>
    <col min="8466" max="8705" width="9.140625" style="134"/>
    <col min="8706" max="8706" width="61.42578125" style="134" customWidth="1"/>
    <col min="8707" max="8708" width="11.85546875" style="134" customWidth="1"/>
    <col min="8709" max="8716" width="12" style="134" customWidth="1"/>
    <col min="8717" max="8720" width="9.140625" style="134"/>
    <col min="8721" max="8721" width="9.5703125" style="134" bestFit="1" customWidth="1"/>
    <col min="8722" max="8961" width="9.140625" style="134"/>
    <col min="8962" max="8962" width="61.42578125" style="134" customWidth="1"/>
    <col min="8963" max="8964" width="11.85546875" style="134" customWidth="1"/>
    <col min="8965" max="8972" width="12" style="134" customWidth="1"/>
    <col min="8973" max="8976" width="9.140625" style="134"/>
    <col min="8977" max="8977" width="9.5703125" style="134" bestFit="1" customWidth="1"/>
    <col min="8978" max="9217" width="9.140625" style="134"/>
    <col min="9218" max="9218" width="61.42578125" style="134" customWidth="1"/>
    <col min="9219" max="9220" width="11.85546875" style="134" customWidth="1"/>
    <col min="9221" max="9228" width="12" style="134" customWidth="1"/>
    <col min="9229" max="9232" width="9.140625" style="134"/>
    <col min="9233" max="9233" width="9.5703125" style="134" bestFit="1" customWidth="1"/>
    <col min="9234" max="9473" width="9.140625" style="134"/>
    <col min="9474" max="9474" width="61.42578125" style="134" customWidth="1"/>
    <col min="9475" max="9476" width="11.85546875" style="134" customWidth="1"/>
    <col min="9477" max="9484" width="12" style="134" customWidth="1"/>
    <col min="9485" max="9488" width="9.140625" style="134"/>
    <col min="9489" max="9489" width="9.5703125" style="134" bestFit="1" customWidth="1"/>
    <col min="9490" max="9729" width="9.140625" style="134"/>
    <col min="9730" max="9730" width="61.42578125" style="134" customWidth="1"/>
    <col min="9731" max="9732" width="11.85546875" style="134" customWidth="1"/>
    <col min="9733" max="9740" width="12" style="134" customWidth="1"/>
    <col min="9741" max="9744" width="9.140625" style="134"/>
    <col min="9745" max="9745" width="9.5703125" style="134" bestFit="1" customWidth="1"/>
    <col min="9746" max="9985" width="9.140625" style="134"/>
    <col min="9986" max="9986" width="61.42578125" style="134" customWidth="1"/>
    <col min="9987" max="9988" width="11.85546875" style="134" customWidth="1"/>
    <col min="9989" max="9996" width="12" style="134" customWidth="1"/>
    <col min="9997" max="10000" width="9.140625" style="134"/>
    <col min="10001" max="10001" width="9.5703125" style="134" bestFit="1" customWidth="1"/>
    <col min="10002" max="10241" width="9.140625" style="134"/>
    <col min="10242" max="10242" width="61.42578125" style="134" customWidth="1"/>
    <col min="10243" max="10244" width="11.85546875" style="134" customWidth="1"/>
    <col min="10245" max="10252" width="12" style="134" customWidth="1"/>
    <col min="10253" max="10256" width="9.140625" style="134"/>
    <col min="10257" max="10257" width="9.5703125" style="134" bestFit="1" customWidth="1"/>
    <col min="10258" max="10497" width="9.140625" style="134"/>
    <col min="10498" max="10498" width="61.42578125" style="134" customWidth="1"/>
    <col min="10499" max="10500" width="11.85546875" style="134" customWidth="1"/>
    <col min="10501" max="10508" width="12" style="134" customWidth="1"/>
    <col min="10509" max="10512" width="9.140625" style="134"/>
    <col min="10513" max="10513" width="9.5703125" style="134" bestFit="1" customWidth="1"/>
    <col min="10514" max="10753" width="9.140625" style="134"/>
    <col min="10754" max="10754" width="61.42578125" style="134" customWidth="1"/>
    <col min="10755" max="10756" width="11.85546875" style="134" customWidth="1"/>
    <col min="10757" max="10764" width="12" style="134" customWidth="1"/>
    <col min="10765" max="10768" width="9.140625" style="134"/>
    <col min="10769" max="10769" width="9.5703125" style="134" bestFit="1" customWidth="1"/>
    <col min="10770" max="11009" width="9.140625" style="134"/>
    <col min="11010" max="11010" width="61.42578125" style="134" customWidth="1"/>
    <col min="11011" max="11012" width="11.85546875" style="134" customWidth="1"/>
    <col min="11013" max="11020" width="12" style="134" customWidth="1"/>
    <col min="11021" max="11024" width="9.140625" style="134"/>
    <col min="11025" max="11025" width="9.5703125" style="134" bestFit="1" customWidth="1"/>
    <col min="11026" max="11265" width="9.140625" style="134"/>
    <col min="11266" max="11266" width="61.42578125" style="134" customWidth="1"/>
    <col min="11267" max="11268" width="11.85546875" style="134" customWidth="1"/>
    <col min="11269" max="11276" width="12" style="134" customWidth="1"/>
    <col min="11277" max="11280" width="9.140625" style="134"/>
    <col min="11281" max="11281" width="9.5703125" style="134" bestFit="1" customWidth="1"/>
    <col min="11282" max="11521" width="9.140625" style="134"/>
    <col min="11522" max="11522" width="61.42578125" style="134" customWidth="1"/>
    <col min="11523" max="11524" width="11.85546875" style="134" customWidth="1"/>
    <col min="11525" max="11532" width="12" style="134" customWidth="1"/>
    <col min="11533" max="11536" width="9.140625" style="134"/>
    <col min="11537" max="11537" width="9.5703125" style="134" bestFit="1" customWidth="1"/>
    <col min="11538" max="11777" width="9.140625" style="134"/>
    <col min="11778" max="11778" width="61.42578125" style="134" customWidth="1"/>
    <col min="11779" max="11780" width="11.85546875" style="134" customWidth="1"/>
    <col min="11781" max="11788" width="12" style="134" customWidth="1"/>
    <col min="11789" max="11792" width="9.140625" style="134"/>
    <col min="11793" max="11793" width="9.5703125" style="134" bestFit="1" customWidth="1"/>
    <col min="11794" max="12033" width="9.140625" style="134"/>
    <col min="12034" max="12034" width="61.42578125" style="134" customWidth="1"/>
    <col min="12035" max="12036" width="11.85546875" style="134" customWidth="1"/>
    <col min="12037" max="12044" width="12" style="134" customWidth="1"/>
    <col min="12045" max="12048" width="9.140625" style="134"/>
    <col min="12049" max="12049" width="9.5703125" style="134" bestFit="1" customWidth="1"/>
    <col min="12050" max="12289" width="9.140625" style="134"/>
    <col min="12290" max="12290" width="61.42578125" style="134" customWidth="1"/>
    <col min="12291" max="12292" width="11.85546875" style="134" customWidth="1"/>
    <col min="12293" max="12300" width="12" style="134" customWidth="1"/>
    <col min="12301" max="12304" width="9.140625" style="134"/>
    <col min="12305" max="12305" width="9.5703125" style="134" bestFit="1" customWidth="1"/>
    <col min="12306" max="12545" width="9.140625" style="134"/>
    <col min="12546" max="12546" width="61.42578125" style="134" customWidth="1"/>
    <col min="12547" max="12548" width="11.85546875" style="134" customWidth="1"/>
    <col min="12549" max="12556" width="12" style="134" customWidth="1"/>
    <col min="12557" max="12560" width="9.140625" style="134"/>
    <col min="12561" max="12561" width="9.5703125" style="134" bestFit="1" customWidth="1"/>
    <col min="12562" max="12801" width="9.140625" style="134"/>
    <col min="12802" max="12802" width="61.42578125" style="134" customWidth="1"/>
    <col min="12803" max="12804" width="11.85546875" style="134" customWidth="1"/>
    <col min="12805" max="12812" width="12" style="134" customWidth="1"/>
    <col min="12813" max="12816" width="9.140625" style="134"/>
    <col min="12817" max="12817" width="9.5703125" style="134" bestFit="1" customWidth="1"/>
    <col min="12818" max="13057" width="9.140625" style="134"/>
    <col min="13058" max="13058" width="61.42578125" style="134" customWidth="1"/>
    <col min="13059" max="13060" width="11.85546875" style="134" customWidth="1"/>
    <col min="13061" max="13068" width="12" style="134" customWidth="1"/>
    <col min="13069" max="13072" width="9.140625" style="134"/>
    <col min="13073" max="13073" width="9.5703125" style="134" bestFit="1" customWidth="1"/>
    <col min="13074" max="13313" width="9.140625" style="134"/>
    <col min="13314" max="13314" width="61.42578125" style="134" customWidth="1"/>
    <col min="13315" max="13316" width="11.85546875" style="134" customWidth="1"/>
    <col min="13317" max="13324" width="12" style="134" customWidth="1"/>
    <col min="13325" max="13328" width="9.140625" style="134"/>
    <col min="13329" max="13329" width="9.5703125" style="134" bestFit="1" customWidth="1"/>
    <col min="13330" max="13569" width="9.140625" style="134"/>
    <col min="13570" max="13570" width="61.42578125" style="134" customWidth="1"/>
    <col min="13571" max="13572" width="11.85546875" style="134" customWidth="1"/>
    <col min="13573" max="13580" width="12" style="134" customWidth="1"/>
    <col min="13581" max="13584" width="9.140625" style="134"/>
    <col min="13585" max="13585" width="9.5703125" style="134" bestFit="1" customWidth="1"/>
    <col min="13586" max="13825" width="9.140625" style="134"/>
    <col min="13826" max="13826" width="61.42578125" style="134" customWidth="1"/>
    <col min="13827" max="13828" width="11.85546875" style="134" customWidth="1"/>
    <col min="13829" max="13836" width="12" style="134" customWidth="1"/>
    <col min="13837" max="13840" width="9.140625" style="134"/>
    <col min="13841" max="13841" width="9.5703125" style="134" bestFit="1" customWidth="1"/>
    <col min="13842" max="14081" width="9.140625" style="134"/>
    <col min="14082" max="14082" width="61.42578125" style="134" customWidth="1"/>
    <col min="14083" max="14084" width="11.85546875" style="134" customWidth="1"/>
    <col min="14085" max="14092" width="12" style="134" customWidth="1"/>
    <col min="14093" max="14096" width="9.140625" style="134"/>
    <col min="14097" max="14097" width="9.5703125" style="134" bestFit="1" customWidth="1"/>
    <col min="14098" max="14337" width="9.140625" style="134"/>
    <col min="14338" max="14338" width="61.42578125" style="134" customWidth="1"/>
    <col min="14339" max="14340" width="11.85546875" style="134" customWidth="1"/>
    <col min="14341" max="14348" width="12" style="134" customWidth="1"/>
    <col min="14349" max="14352" width="9.140625" style="134"/>
    <col min="14353" max="14353" width="9.5703125" style="134" bestFit="1" customWidth="1"/>
    <col min="14354" max="14593" width="9.140625" style="134"/>
    <col min="14594" max="14594" width="61.42578125" style="134" customWidth="1"/>
    <col min="14595" max="14596" width="11.85546875" style="134" customWidth="1"/>
    <col min="14597" max="14604" width="12" style="134" customWidth="1"/>
    <col min="14605" max="14608" width="9.140625" style="134"/>
    <col min="14609" max="14609" width="9.5703125" style="134" bestFit="1" customWidth="1"/>
    <col min="14610" max="14849" width="9.140625" style="134"/>
    <col min="14850" max="14850" width="61.42578125" style="134" customWidth="1"/>
    <col min="14851" max="14852" width="11.85546875" style="134" customWidth="1"/>
    <col min="14853" max="14860" width="12" style="134" customWidth="1"/>
    <col min="14861" max="14864" width="9.140625" style="134"/>
    <col min="14865" max="14865" width="9.5703125" style="134" bestFit="1" customWidth="1"/>
    <col min="14866" max="15105" width="9.140625" style="134"/>
    <col min="15106" max="15106" width="61.42578125" style="134" customWidth="1"/>
    <col min="15107" max="15108" width="11.85546875" style="134" customWidth="1"/>
    <col min="15109" max="15116" width="12" style="134" customWidth="1"/>
    <col min="15117" max="15120" width="9.140625" style="134"/>
    <col min="15121" max="15121" width="9.5703125" style="134" bestFit="1" customWidth="1"/>
    <col min="15122" max="15361" width="9.140625" style="134"/>
    <col min="15362" max="15362" width="61.42578125" style="134" customWidth="1"/>
    <col min="15363" max="15364" width="11.85546875" style="134" customWidth="1"/>
    <col min="15365" max="15372" width="12" style="134" customWidth="1"/>
    <col min="15373" max="15376" width="9.140625" style="134"/>
    <col min="15377" max="15377" width="9.5703125" style="134" bestFit="1" customWidth="1"/>
    <col min="15378" max="15617" width="9.140625" style="134"/>
    <col min="15618" max="15618" width="61.42578125" style="134" customWidth="1"/>
    <col min="15619" max="15620" width="11.85546875" style="134" customWidth="1"/>
    <col min="15621" max="15628" width="12" style="134" customWidth="1"/>
    <col min="15629" max="15632" width="9.140625" style="134"/>
    <col min="15633" max="15633" width="9.5703125" style="134" bestFit="1" customWidth="1"/>
    <col min="15634" max="15873" width="9.140625" style="134"/>
    <col min="15874" max="15874" width="61.42578125" style="134" customWidth="1"/>
    <col min="15875" max="15876" width="11.85546875" style="134" customWidth="1"/>
    <col min="15877" max="15884" width="12" style="134" customWidth="1"/>
    <col min="15885" max="15888" width="9.140625" style="134"/>
    <col min="15889" max="15889" width="9.5703125" style="134" bestFit="1" customWidth="1"/>
    <col min="15890" max="16129" width="9.140625" style="134"/>
    <col min="16130" max="16130" width="61.42578125" style="134" customWidth="1"/>
    <col min="16131" max="16132" width="11.85546875" style="134" customWidth="1"/>
    <col min="16133" max="16140" width="12" style="134" customWidth="1"/>
    <col min="16141" max="16144" width="9.140625" style="134"/>
    <col min="16145" max="16145" width="9.5703125" style="134" bestFit="1" customWidth="1"/>
    <col min="16146" max="16384" width="9.140625" style="134"/>
  </cols>
  <sheetData>
    <row r="1" spans="1:16" ht="15" customHeight="1"/>
    <row r="2" spans="1:16" ht="15" customHeight="1"/>
    <row r="3" spans="1:16" ht="23.25">
      <c r="A3" s="133" t="s">
        <v>277</v>
      </c>
    </row>
    <row r="4" spans="1:16" ht="55.5" customHeight="1">
      <c r="A4" s="453" t="s">
        <v>443</v>
      </c>
      <c r="B4" s="453"/>
      <c r="C4" s="453"/>
      <c r="D4" s="453"/>
      <c r="E4" s="453"/>
      <c r="F4" s="453"/>
      <c r="G4" s="453"/>
      <c r="H4" s="453"/>
      <c r="I4" s="453"/>
      <c r="J4" s="453"/>
      <c r="K4" s="453"/>
    </row>
    <row r="6" spans="1:16" ht="26.25">
      <c r="A6" s="126" t="s">
        <v>278</v>
      </c>
      <c r="B6" s="454" t="s">
        <v>279</v>
      </c>
      <c r="C6" s="455"/>
      <c r="D6" s="455"/>
      <c r="E6" s="455"/>
      <c r="F6" s="455"/>
      <c r="G6" s="455"/>
      <c r="H6" s="455"/>
      <c r="I6" s="455"/>
      <c r="J6" s="455"/>
      <c r="K6" s="455"/>
      <c r="L6" s="455"/>
      <c r="M6" s="455"/>
      <c r="N6" s="455"/>
      <c r="O6" s="455"/>
      <c r="P6" s="456"/>
    </row>
    <row r="7" spans="1:16">
      <c r="A7" s="450" t="s">
        <v>491</v>
      </c>
      <c r="B7" s="450"/>
      <c r="C7" s="450"/>
      <c r="D7" s="450"/>
      <c r="E7" s="450"/>
      <c r="F7" s="450"/>
      <c r="G7" s="450"/>
      <c r="H7" s="450"/>
      <c r="I7" s="450"/>
      <c r="J7" s="450"/>
      <c r="K7" s="450"/>
      <c r="L7" s="450"/>
      <c r="M7" s="450"/>
      <c r="N7" s="450"/>
      <c r="O7" s="450"/>
      <c r="P7" s="450"/>
    </row>
    <row r="8" spans="1:16">
      <c r="A8" s="135"/>
      <c r="B8" s="136">
        <v>2006</v>
      </c>
      <c r="C8" s="136">
        <v>2007</v>
      </c>
      <c r="D8" s="136">
        <v>2008</v>
      </c>
      <c r="E8" s="136">
        <v>2009</v>
      </c>
      <c r="F8" s="136">
        <v>2010</v>
      </c>
      <c r="G8" s="136">
        <v>2011</v>
      </c>
      <c r="H8" s="136">
        <v>2012</v>
      </c>
      <c r="I8" s="136">
        <v>2013</v>
      </c>
      <c r="J8" s="136">
        <v>2014</v>
      </c>
      <c r="K8" s="136">
        <v>2015</v>
      </c>
      <c r="L8" s="12">
        <v>2016</v>
      </c>
      <c r="M8" s="207">
        <v>2017</v>
      </c>
      <c r="N8" s="207">
        <v>2018</v>
      </c>
      <c r="O8" s="207">
        <v>2019</v>
      </c>
      <c r="P8" s="136" t="s">
        <v>438</v>
      </c>
    </row>
    <row r="9" spans="1:16" s="139" customFormat="1">
      <c r="A9" s="137" t="s">
        <v>280</v>
      </c>
      <c r="B9" s="138">
        <v>0</v>
      </c>
      <c r="C9" s="138">
        <v>0</v>
      </c>
      <c r="D9" s="138">
        <v>0</v>
      </c>
      <c r="E9" s="138">
        <v>0</v>
      </c>
      <c r="F9" s="138">
        <v>1809</v>
      </c>
      <c r="G9" s="138">
        <v>1785</v>
      </c>
      <c r="H9" s="138">
        <v>1762</v>
      </c>
      <c r="I9" s="138">
        <v>1755</v>
      </c>
      <c r="J9" s="138">
        <v>1740</v>
      </c>
      <c r="K9" s="138">
        <v>1730</v>
      </c>
      <c r="L9" s="58">
        <v>1719</v>
      </c>
      <c r="M9" s="58">
        <v>1722</v>
      </c>
      <c r="N9" s="58">
        <v>1734</v>
      </c>
      <c r="O9" s="58">
        <v>1753</v>
      </c>
      <c r="P9" s="148"/>
    </row>
    <row r="10" spans="1:16">
      <c r="A10" s="140" t="s">
        <v>281</v>
      </c>
      <c r="B10" s="138">
        <v>0</v>
      </c>
      <c r="C10" s="138">
        <v>0</v>
      </c>
      <c r="D10" s="138">
        <v>0</v>
      </c>
      <c r="E10" s="138">
        <v>0</v>
      </c>
      <c r="F10" s="141">
        <v>1634</v>
      </c>
      <c r="G10" s="141">
        <v>1713</v>
      </c>
      <c r="H10" s="141">
        <v>1699</v>
      </c>
      <c r="I10" s="141">
        <v>1680</v>
      </c>
      <c r="J10" s="141">
        <v>1627</v>
      </c>
      <c r="K10" s="141">
        <v>1593</v>
      </c>
      <c r="L10" s="142">
        <v>1566</v>
      </c>
      <c r="M10" s="142">
        <v>1551</v>
      </c>
      <c r="N10" s="142">
        <v>1581</v>
      </c>
      <c r="O10" s="142">
        <v>1574</v>
      </c>
      <c r="P10" s="148"/>
    </row>
    <row r="11" spans="1:16">
      <c r="A11" s="140" t="s">
        <v>282</v>
      </c>
      <c r="B11" s="138">
        <v>0</v>
      </c>
      <c r="C11" s="138">
        <v>0</v>
      </c>
      <c r="D11" s="138">
        <v>0</v>
      </c>
      <c r="E11" s="138">
        <v>0</v>
      </c>
      <c r="F11" s="141">
        <v>175</v>
      </c>
      <c r="G11" s="141">
        <v>72</v>
      </c>
      <c r="H11" s="141">
        <v>63</v>
      </c>
      <c r="I11" s="141">
        <v>75</v>
      </c>
      <c r="J11" s="141">
        <v>113</v>
      </c>
      <c r="K11" s="141">
        <v>137</v>
      </c>
      <c r="L11" s="143">
        <v>153</v>
      </c>
      <c r="M11" s="143">
        <v>171</v>
      </c>
      <c r="N11" s="143">
        <v>153</v>
      </c>
      <c r="O11" s="143">
        <v>179</v>
      </c>
      <c r="P11" s="148"/>
    </row>
    <row r="12" spans="1:16">
      <c r="A12" s="140" t="s">
        <v>283</v>
      </c>
      <c r="B12" s="138">
        <v>0</v>
      </c>
      <c r="C12" s="138">
        <v>0</v>
      </c>
      <c r="D12" s="138">
        <v>0</v>
      </c>
      <c r="E12" s="138">
        <v>0</v>
      </c>
      <c r="F12" s="141">
        <v>1</v>
      </c>
      <c r="G12" s="141">
        <v>1</v>
      </c>
      <c r="H12" s="141">
        <v>1</v>
      </c>
      <c r="I12" s="141">
        <v>0</v>
      </c>
      <c r="J12" s="141">
        <v>2</v>
      </c>
      <c r="K12" s="141">
        <v>4</v>
      </c>
      <c r="L12" s="143">
        <v>4</v>
      </c>
      <c r="M12" s="143">
        <v>3</v>
      </c>
      <c r="N12" s="143">
        <v>3</v>
      </c>
      <c r="O12" s="143">
        <v>3</v>
      </c>
      <c r="P12" s="148"/>
    </row>
    <row r="13" spans="1:16">
      <c r="A13" s="144" t="s">
        <v>79</v>
      </c>
      <c r="B13" s="138">
        <v>0</v>
      </c>
      <c r="C13" s="138">
        <v>0</v>
      </c>
      <c r="D13" s="138">
        <v>0</v>
      </c>
      <c r="E13" s="138">
        <v>0</v>
      </c>
      <c r="F13" s="138">
        <v>1382</v>
      </c>
      <c r="G13" s="138">
        <v>1369</v>
      </c>
      <c r="H13" s="138">
        <v>1347</v>
      </c>
      <c r="I13" s="138">
        <v>1340</v>
      </c>
      <c r="J13" s="138">
        <v>1328</v>
      </c>
      <c r="K13" s="138">
        <v>1315</v>
      </c>
      <c r="L13" s="58">
        <v>1306</v>
      </c>
      <c r="M13" s="58">
        <v>1313</v>
      </c>
      <c r="N13" s="58">
        <v>1318</v>
      </c>
      <c r="O13" s="58">
        <v>1331</v>
      </c>
      <c r="P13" s="148"/>
    </row>
    <row r="14" spans="1:16">
      <c r="A14" s="145" t="s">
        <v>69</v>
      </c>
      <c r="B14" s="138">
        <v>0</v>
      </c>
      <c r="C14" s="138">
        <v>0</v>
      </c>
      <c r="D14" s="138">
        <v>0</v>
      </c>
      <c r="E14" s="138">
        <v>0</v>
      </c>
      <c r="F14" s="52">
        <v>68</v>
      </c>
      <c r="G14" s="52">
        <v>66</v>
      </c>
      <c r="H14" s="52">
        <v>63</v>
      </c>
      <c r="I14" s="52">
        <v>63</v>
      </c>
      <c r="J14" s="52">
        <v>64</v>
      </c>
      <c r="K14" s="52">
        <v>65</v>
      </c>
      <c r="L14" s="145">
        <v>63</v>
      </c>
      <c r="M14" s="145">
        <v>63</v>
      </c>
      <c r="N14" s="145">
        <v>64</v>
      </c>
      <c r="O14" s="52">
        <v>63</v>
      </c>
      <c r="P14" s="148"/>
    </row>
    <row r="15" spans="1:16">
      <c r="A15" s="145" t="s">
        <v>91</v>
      </c>
      <c r="B15" s="138">
        <v>0</v>
      </c>
      <c r="C15" s="138">
        <v>0</v>
      </c>
      <c r="D15" s="138">
        <v>0</v>
      </c>
      <c r="E15" s="138">
        <v>0</v>
      </c>
      <c r="F15" s="52">
        <v>150</v>
      </c>
      <c r="G15" s="52">
        <v>151</v>
      </c>
      <c r="H15" s="52">
        <v>149</v>
      </c>
      <c r="I15" s="52">
        <v>149</v>
      </c>
      <c r="J15" s="52">
        <v>146</v>
      </c>
      <c r="K15" s="52">
        <v>144</v>
      </c>
      <c r="L15" s="145">
        <v>140</v>
      </c>
      <c r="M15" s="145">
        <v>140</v>
      </c>
      <c r="N15" s="145">
        <v>140</v>
      </c>
      <c r="O15" s="52">
        <v>139</v>
      </c>
      <c r="P15" s="148"/>
    </row>
    <row r="16" spans="1:16">
      <c r="A16" s="145" t="s">
        <v>72</v>
      </c>
      <c r="B16" s="138">
        <v>0</v>
      </c>
      <c r="C16" s="138">
        <v>0</v>
      </c>
      <c r="D16" s="138">
        <v>0</v>
      </c>
      <c r="E16" s="138">
        <v>0</v>
      </c>
      <c r="F16" s="52">
        <v>154</v>
      </c>
      <c r="G16" s="52">
        <v>155</v>
      </c>
      <c r="H16" s="52">
        <v>153</v>
      </c>
      <c r="I16" s="52">
        <v>152</v>
      </c>
      <c r="J16" s="52">
        <v>149</v>
      </c>
      <c r="K16" s="145">
        <v>144</v>
      </c>
      <c r="L16" s="145">
        <v>142</v>
      </c>
      <c r="M16" s="145">
        <v>141</v>
      </c>
      <c r="N16" s="145">
        <v>141</v>
      </c>
      <c r="O16" s="52">
        <v>144</v>
      </c>
      <c r="P16" s="148"/>
    </row>
    <row r="17" spans="1:16">
      <c r="A17" s="145" t="s">
        <v>74</v>
      </c>
      <c r="B17" s="138">
        <v>0</v>
      </c>
      <c r="C17" s="138">
        <v>0</v>
      </c>
      <c r="D17" s="138">
        <v>0</v>
      </c>
      <c r="E17" s="138">
        <v>0</v>
      </c>
      <c r="F17" s="52">
        <v>143</v>
      </c>
      <c r="G17" s="52">
        <v>146</v>
      </c>
      <c r="H17" s="52">
        <v>144</v>
      </c>
      <c r="I17" s="52">
        <v>143</v>
      </c>
      <c r="J17" s="52">
        <v>143</v>
      </c>
      <c r="K17" s="145">
        <v>138</v>
      </c>
      <c r="L17" s="145">
        <v>137</v>
      </c>
      <c r="M17" s="145">
        <v>135</v>
      </c>
      <c r="N17" s="145">
        <v>131</v>
      </c>
      <c r="O17" s="52">
        <v>132</v>
      </c>
      <c r="P17" s="148"/>
    </row>
    <row r="18" spans="1:16">
      <c r="A18" s="145" t="s">
        <v>73</v>
      </c>
      <c r="B18" s="138">
        <v>0</v>
      </c>
      <c r="C18" s="138">
        <v>0</v>
      </c>
      <c r="D18" s="138">
        <v>0</v>
      </c>
      <c r="E18" s="138">
        <v>0</v>
      </c>
      <c r="F18" s="52">
        <v>98</v>
      </c>
      <c r="G18" s="52">
        <v>103</v>
      </c>
      <c r="H18" s="52">
        <v>102</v>
      </c>
      <c r="I18" s="52">
        <v>102</v>
      </c>
      <c r="J18" s="52">
        <v>102</v>
      </c>
      <c r="K18" s="52">
        <v>100</v>
      </c>
      <c r="L18" s="145">
        <v>99</v>
      </c>
      <c r="M18" s="145">
        <v>104</v>
      </c>
      <c r="N18" s="145">
        <v>106</v>
      </c>
      <c r="O18" s="52">
        <v>107</v>
      </c>
      <c r="P18" s="148"/>
    </row>
    <row r="19" spans="1:16">
      <c r="A19" s="145" t="s">
        <v>75</v>
      </c>
      <c r="B19" s="138">
        <v>0</v>
      </c>
      <c r="C19" s="138">
        <v>0</v>
      </c>
      <c r="D19" s="138">
        <v>0</v>
      </c>
      <c r="E19" s="138">
        <v>0</v>
      </c>
      <c r="F19" s="52">
        <v>169</v>
      </c>
      <c r="G19" s="52">
        <v>167</v>
      </c>
      <c r="H19" s="52">
        <v>164</v>
      </c>
      <c r="I19" s="52">
        <v>162</v>
      </c>
      <c r="J19" s="52">
        <v>158</v>
      </c>
      <c r="K19" s="52">
        <v>162</v>
      </c>
      <c r="L19" s="145">
        <v>161</v>
      </c>
      <c r="M19" s="145">
        <v>163</v>
      </c>
      <c r="N19" s="145">
        <v>162</v>
      </c>
      <c r="O19" s="52">
        <v>163</v>
      </c>
      <c r="P19" s="148"/>
    </row>
    <row r="20" spans="1:16">
      <c r="A20" s="145" t="s">
        <v>76</v>
      </c>
      <c r="B20" s="138">
        <v>0</v>
      </c>
      <c r="C20" s="138">
        <v>0</v>
      </c>
      <c r="D20" s="138">
        <v>0</v>
      </c>
      <c r="E20" s="138">
        <v>0</v>
      </c>
      <c r="F20" s="52">
        <v>144</v>
      </c>
      <c r="G20" s="52">
        <v>141</v>
      </c>
      <c r="H20" s="52">
        <v>139</v>
      </c>
      <c r="I20" s="52">
        <v>139</v>
      </c>
      <c r="J20" s="52">
        <v>137</v>
      </c>
      <c r="K20" s="145">
        <v>134</v>
      </c>
      <c r="L20" s="145">
        <v>134</v>
      </c>
      <c r="M20" s="145">
        <v>134</v>
      </c>
      <c r="N20" s="145">
        <v>131</v>
      </c>
      <c r="O20" s="52">
        <v>133</v>
      </c>
      <c r="P20" s="148"/>
    </row>
    <row r="21" spans="1:16">
      <c r="A21" s="145" t="s">
        <v>77</v>
      </c>
      <c r="B21" s="138">
        <v>0</v>
      </c>
      <c r="C21" s="138">
        <v>0</v>
      </c>
      <c r="D21" s="138">
        <v>0</v>
      </c>
      <c r="E21" s="138">
        <v>0</v>
      </c>
      <c r="F21" s="52">
        <v>252</v>
      </c>
      <c r="G21" s="52">
        <v>243</v>
      </c>
      <c r="H21" s="52">
        <v>239</v>
      </c>
      <c r="I21" s="52">
        <v>236</v>
      </c>
      <c r="J21" s="52">
        <v>236</v>
      </c>
      <c r="K21" s="52">
        <v>234</v>
      </c>
      <c r="L21" s="145">
        <v>235</v>
      </c>
      <c r="M21" s="145">
        <v>234</v>
      </c>
      <c r="N21" s="145">
        <v>237</v>
      </c>
      <c r="O21" s="52">
        <v>240</v>
      </c>
      <c r="P21" s="148"/>
    </row>
    <row r="22" spans="1:16">
      <c r="A22" s="145" t="s">
        <v>78</v>
      </c>
      <c r="B22" s="138">
        <v>0</v>
      </c>
      <c r="C22" s="138">
        <v>0</v>
      </c>
      <c r="D22" s="138">
        <v>0</v>
      </c>
      <c r="E22" s="138">
        <v>0</v>
      </c>
      <c r="F22" s="52">
        <v>204</v>
      </c>
      <c r="G22" s="52">
        <v>197</v>
      </c>
      <c r="H22" s="52">
        <v>194</v>
      </c>
      <c r="I22" s="52">
        <v>194</v>
      </c>
      <c r="J22" s="52">
        <v>193</v>
      </c>
      <c r="K22" s="52">
        <v>194</v>
      </c>
      <c r="L22" s="145">
        <v>195</v>
      </c>
      <c r="M22" s="145">
        <v>199</v>
      </c>
      <c r="N22" s="145">
        <v>206</v>
      </c>
      <c r="O22" s="52">
        <v>210</v>
      </c>
      <c r="P22" s="148"/>
    </row>
    <row r="23" spans="1:16" ht="33" customHeight="1">
      <c r="A23" s="146" t="s">
        <v>284</v>
      </c>
      <c r="B23" s="457" t="s">
        <v>285</v>
      </c>
      <c r="C23" s="457"/>
      <c r="D23" s="457"/>
      <c r="E23" s="457"/>
      <c r="F23" s="457"/>
      <c r="G23" s="457"/>
      <c r="H23" s="457"/>
      <c r="I23" s="457"/>
      <c r="J23" s="457"/>
      <c r="K23" s="457"/>
      <c r="L23" s="457"/>
      <c r="M23" s="457"/>
      <c r="N23" s="457"/>
      <c r="O23" s="290"/>
    </row>
    <row r="24" spans="1:16" s="139" customFormat="1" ht="17.25">
      <c r="A24" s="450" t="s">
        <v>286</v>
      </c>
      <c r="B24" s="450"/>
      <c r="C24" s="450"/>
      <c r="D24" s="450"/>
      <c r="E24" s="450"/>
      <c r="F24" s="450"/>
      <c r="G24" s="450"/>
      <c r="H24" s="450"/>
      <c r="I24" s="450"/>
      <c r="J24" s="450"/>
      <c r="K24" s="450"/>
      <c r="L24" s="450"/>
      <c r="M24" s="450"/>
      <c r="N24" s="450"/>
      <c r="O24" s="290"/>
    </row>
    <row r="25" spans="1:16" s="139" customFormat="1">
      <c r="A25" s="136" t="s">
        <v>287</v>
      </c>
      <c r="B25" s="136">
        <v>2006</v>
      </c>
      <c r="C25" s="136">
        <v>2007</v>
      </c>
      <c r="D25" s="136">
        <v>2008</v>
      </c>
      <c r="E25" s="136">
        <v>2009</v>
      </c>
      <c r="F25" s="136">
        <v>2010</v>
      </c>
      <c r="G25" s="136">
        <v>2011</v>
      </c>
      <c r="H25" s="136">
        <v>2012</v>
      </c>
      <c r="I25" s="136" t="s">
        <v>291</v>
      </c>
      <c r="J25" s="147" t="s">
        <v>292</v>
      </c>
      <c r="K25" s="136">
        <v>2014</v>
      </c>
      <c r="L25" s="136">
        <v>2016</v>
      </c>
      <c r="M25" s="136">
        <v>2017</v>
      </c>
      <c r="N25" s="149" t="s">
        <v>507</v>
      </c>
      <c r="O25" s="290"/>
    </row>
    <row r="26" spans="1:16">
      <c r="A26" s="145" t="s">
        <v>69</v>
      </c>
      <c r="B26" s="138">
        <v>0</v>
      </c>
      <c r="C26" s="138">
        <v>0</v>
      </c>
      <c r="D26" s="138">
        <v>0</v>
      </c>
      <c r="E26" s="138">
        <v>0</v>
      </c>
      <c r="F26" s="145">
        <v>5</v>
      </c>
      <c r="G26" s="145">
        <v>5</v>
      </c>
      <c r="H26" s="145">
        <v>5</v>
      </c>
      <c r="I26" s="145">
        <v>5</v>
      </c>
      <c r="J26" s="145">
        <v>5</v>
      </c>
      <c r="K26" s="145">
        <v>5</v>
      </c>
      <c r="L26" s="145">
        <v>6</v>
      </c>
      <c r="M26" s="145">
        <v>6</v>
      </c>
      <c r="N26" s="151" t="s">
        <v>70</v>
      </c>
      <c r="O26" s="290"/>
    </row>
    <row r="27" spans="1:16">
      <c r="A27" s="145" t="s">
        <v>91</v>
      </c>
      <c r="B27" s="138">
        <v>0</v>
      </c>
      <c r="C27" s="138">
        <v>0</v>
      </c>
      <c r="D27" s="138">
        <v>0</v>
      </c>
      <c r="E27" s="138">
        <v>0</v>
      </c>
      <c r="F27" s="145">
        <v>12</v>
      </c>
      <c r="G27" s="145">
        <v>13</v>
      </c>
      <c r="H27" s="145">
        <v>13</v>
      </c>
      <c r="I27" s="145">
        <v>13</v>
      </c>
      <c r="J27" s="145">
        <v>14</v>
      </c>
      <c r="K27" s="145">
        <v>12</v>
      </c>
      <c r="L27" s="145">
        <v>14</v>
      </c>
      <c r="M27" s="145">
        <v>14</v>
      </c>
      <c r="N27" s="151" t="s">
        <v>70</v>
      </c>
      <c r="O27" s="290"/>
    </row>
    <row r="28" spans="1:16">
      <c r="A28" s="145" t="s">
        <v>72</v>
      </c>
      <c r="B28" s="138">
        <v>0</v>
      </c>
      <c r="C28" s="138">
        <v>0</v>
      </c>
      <c r="D28" s="138">
        <v>0</v>
      </c>
      <c r="E28" s="138">
        <v>0</v>
      </c>
      <c r="F28" s="145">
        <v>7</v>
      </c>
      <c r="G28" s="145">
        <v>7</v>
      </c>
      <c r="H28" s="145">
        <v>7</v>
      </c>
      <c r="I28" s="145">
        <v>7</v>
      </c>
      <c r="J28" s="145">
        <v>7</v>
      </c>
      <c r="K28" s="145">
        <v>7</v>
      </c>
      <c r="L28" s="145">
        <v>7</v>
      </c>
      <c r="M28" s="145">
        <v>7</v>
      </c>
      <c r="N28" s="151" t="s">
        <v>70</v>
      </c>
      <c r="O28" s="290"/>
    </row>
    <row r="29" spans="1:16">
      <c r="A29" s="145" t="s">
        <v>74</v>
      </c>
      <c r="B29" s="138">
        <v>0</v>
      </c>
      <c r="C29" s="138">
        <v>0</v>
      </c>
      <c r="D29" s="138">
        <v>0</v>
      </c>
      <c r="E29" s="138">
        <v>0</v>
      </c>
      <c r="F29" s="145">
        <v>11</v>
      </c>
      <c r="G29" s="145">
        <v>11</v>
      </c>
      <c r="H29" s="145">
        <v>13</v>
      </c>
      <c r="I29" s="145">
        <v>13</v>
      </c>
      <c r="J29" s="145">
        <v>13</v>
      </c>
      <c r="K29" s="145">
        <v>11</v>
      </c>
      <c r="L29" s="145">
        <v>14</v>
      </c>
      <c r="M29" s="145">
        <v>14</v>
      </c>
      <c r="N29" s="151" t="s">
        <v>70</v>
      </c>
      <c r="O29" s="290"/>
    </row>
    <row r="30" spans="1:16">
      <c r="A30" s="145" t="s">
        <v>73</v>
      </c>
      <c r="B30" s="138">
        <v>0</v>
      </c>
      <c r="C30" s="138">
        <v>0</v>
      </c>
      <c r="D30" s="138">
        <v>0</v>
      </c>
      <c r="E30" s="138">
        <v>0</v>
      </c>
      <c r="F30" s="145">
        <v>5</v>
      </c>
      <c r="G30" s="145">
        <v>6</v>
      </c>
      <c r="H30" s="145">
        <v>6</v>
      </c>
      <c r="I30" s="145">
        <v>6</v>
      </c>
      <c r="J30" s="145">
        <v>6</v>
      </c>
      <c r="K30" s="145">
        <v>6</v>
      </c>
      <c r="L30" s="145">
        <v>7</v>
      </c>
      <c r="M30" s="145">
        <v>7</v>
      </c>
      <c r="N30" s="151" t="s">
        <v>70</v>
      </c>
      <c r="O30" s="290"/>
    </row>
    <row r="31" spans="1:16">
      <c r="A31" s="145" t="s">
        <v>75</v>
      </c>
      <c r="B31" s="138">
        <v>0</v>
      </c>
      <c r="C31" s="138">
        <v>0</v>
      </c>
      <c r="D31" s="138">
        <v>0</v>
      </c>
      <c r="E31" s="138">
        <v>0</v>
      </c>
      <c r="F31" s="145">
        <v>11</v>
      </c>
      <c r="G31" s="145">
        <v>11</v>
      </c>
      <c r="H31" s="145">
        <v>11</v>
      </c>
      <c r="I31" s="145">
        <v>11</v>
      </c>
      <c r="J31" s="145">
        <v>11</v>
      </c>
      <c r="K31" s="145">
        <v>11</v>
      </c>
      <c r="L31" s="145">
        <v>11</v>
      </c>
      <c r="M31" s="145">
        <v>11</v>
      </c>
      <c r="N31" s="151" t="s">
        <v>70</v>
      </c>
      <c r="O31" s="290"/>
    </row>
    <row r="32" spans="1:16">
      <c r="A32" s="145" t="s">
        <v>76</v>
      </c>
      <c r="B32" s="138">
        <v>0</v>
      </c>
      <c r="C32" s="138">
        <v>0</v>
      </c>
      <c r="D32" s="138">
        <v>0</v>
      </c>
      <c r="E32" s="138">
        <v>0</v>
      </c>
      <c r="F32" s="145">
        <v>28</v>
      </c>
      <c r="G32" s="145">
        <v>29</v>
      </c>
      <c r="H32" s="145">
        <v>32</v>
      </c>
      <c r="I32" s="145">
        <v>31</v>
      </c>
      <c r="J32" s="145">
        <v>31</v>
      </c>
      <c r="K32" s="145">
        <v>29</v>
      </c>
      <c r="L32" s="145">
        <v>32</v>
      </c>
      <c r="M32" s="145">
        <v>32</v>
      </c>
      <c r="N32" s="151" t="s">
        <v>70</v>
      </c>
      <c r="O32" s="290"/>
    </row>
    <row r="33" spans="1:15">
      <c r="A33" s="145" t="s">
        <v>77</v>
      </c>
      <c r="B33" s="138">
        <v>0</v>
      </c>
      <c r="C33" s="138">
        <v>0</v>
      </c>
      <c r="D33" s="138">
        <v>0</v>
      </c>
      <c r="E33" s="138">
        <v>0</v>
      </c>
      <c r="F33" s="145">
        <v>14</v>
      </c>
      <c r="G33" s="145">
        <v>14</v>
      </c>
      <c r="H33" s="145">
        <v>14</v>
      </c>
      <c r="I33" s="145">
        <v>14</v>
      </c>
      <c r="J33" s="145">
        <v>14</v>
      </c>
      <c r="K33" s="145">
        <v>14</v>
      </c>
      <c r="L33" s="145">
        <v>14</v>
      </c>
      <c r="M33" s="145">
        <v>14</v>
      </c>
      <c r="N33" s="151" t="s">
        <v>70</v>
      </c>
      <c r="O33" s="290"/>
    </row>
    <row r="34" spans="1:15">
      <c r="A34" s="145" t="s">
        <v>78</v>
      </c>
      <c r="B34" s="138">
        <v>0</v>
      </c>
      <c r="C34" s="138">
        <v>0</v>
      </c>
      <c r="D34" s="138">
        <v>0</v>
      </c>
      <c r="E34" s="138">
        <v>0</v>
      </c>
      <c r="F34" s="145">
        <v>11</v>
      </c>
      <c r="G34" s="145">
        <v>11</v>
      </c>
      <c r="H34" s="145">
        <v>11</v>
      </c>
      <c r="I34" s="145">
        <v>11</v>
      </c>
      <c r="J34" s="145">
        <v>11</v>
      </c>
      <c r="K34" s="145">
        <v>12</v>
      </c>
      <c r="L34" s="145">
        <v>13</v>
      </c>
      <c r="M34" s="145">
        <v>13</v>
      </c>
      <c r="N34" s="151" t="s">
        <v>70</v>
      </c>
      <c r="O34" s="290"/>
    </row>
    <row r="35" spans="1:15">
      <c r="A35" s="148" t="s">
        <v>79</v>
      </c>
      <c r="B35" s="138">
        <v>0</v>
      </c>
      <c r="C35" s="138">
        <v>0</v>
      </c>
      <c r="D35" s="138">
        <v>0</v>
      </c>
      <c r="E35" s="138">
        <v>0</v>
      </c>
      <c r="F35" s="148">
        <v>104</v>
      </c>
      <c r="G35" s="148">
        <v>107</v>
      </c>
      <c r="H35" s="148">
        <v>112</v>
      </c>
      <c r="I35" s="148">
        <v>111</v>
      </c>
      <c r="J35" s="148">
        <v>112</v>
      </c>
      <c r="K35" s="148">
        <v>107</v>
      </c>
      <c r="L35" s="148">
        <v>118</v>
      </c>
      <c r="M35" s="148">
        <v>118</v>
      </c>
      <c r="N35" s="151" t="s">
        <v>70</v>
      </c>
      <c r="O35" s="290"/>
    </row>
    <row r="36" spans="1:15" s="139" customFormat="1">
      <c r="A36" s="108" t="s">
        <v>293</v>
      </c>
      <c r="B36" s="149">
        <v>2006</v>
      </c>
      <c r="C36" s="149">
        <v>2007</v>
      </c>
      <c r="D36" s="149">
        <v>2008</v>
      </c>
      <c r="E36" s="149">
        <v>2009</v>
      </c>
      <c r="F36" s="149" t="s">
        <v>288</v>
      </c>
      <c r="G36" s="149" t="s">
        <v>289</v>
      </c>
      <c r="H36" s="149" t="s">
        <v>290</v>
      </c>
      <c r="I36" s="149" t="s">
        <v>291</v>
      </c>
      <c r="J36" s="150" t="s">
        <v>292</v>
      </c>
      <c r="K36" s="225">
        <v>2014</v>
      </c>
      <c r="L36" s="225">
        <v>2016</v>
      </c>
      <c r="M36" s="225">
        <v>2017</v>
      </c>
      <c r="N36" s="226" t="s">
        <v>507</v>
      </c>
      <c r="O36" s="290"/>
    </row>
    <row r="37" spans="1:15">
      <c r="A37" s="145" t="s">
        <v>69</v>
      </c>
      <c r="B37" s="138">
        <v>0</v>
      </c>
      <c r="C37" s="138">
        <v>0</v>
      </c>
      <c r="D37" s="138">
        <v>0</v>
      </c>
      <c r="E37" s="138">
        <v>0</v>
      </c>
      <c r="F37" s="151">
        <v>9</v>
      </c>
      <c r="G37" s="151">
        <v>9</v>
      </c>
      <c r="H37" s="151">
        <v>9</v>
      </c>
      <c r="I37" s="151">
        <v>9</v>
      </c>
      <c r="J37" s="152">
        <v>9</v>
      </c>
      <c r="K37" s="152">
        <v>9</v>
      </c>
      <c r="L37" s="145">
        <v>10</v>
      </c>
      <c r="M37" s="145">
        <v>10</v>
      </c>
      <c r="N37" s="151" t="s">
        <v>70</v>
      </c>
      <c r="O37" s="290"/>
    </row>
    <row r="38" spans="1:15">
      <c r="A38" s="145" t="s">
        <v>91</v>
      </c>
      <c r="B38" s="138">
        <v>0</v>
      </c>
      <c r="C38" s="138">
        <v>0</v>
      </c>
      <c r="D38" s="138">
        <v>0</v>
      </c>
      <c r="E38" s="138">
        <v>0</v>
      </c>
      <c r="F38" s="151">
        <v>14</v>
      </c>
      <c r="G38" s="151">
        <v>15</v>
      </c>
      <c r="H38" s="151">
        <v>15</v>
      </c>
      <c r="I38" s="151">
        <v>15</v>
      </c>
      <c r="J38" s="152">
        <v>16</v>
      </c>
      <c r="K38" s="152">
        <v>16</v>
      </c>
      <c r="L38" s="145">
        <v>16</v>
      </c>
      <c r="M38" s="145">
        <v>16</v>
      </c>
      <c r="N38" s="151" t="s">
        <v>70</v>
      </c>
      <c r="O38" s="290"/>
    </row>
    <row r="39" spans="1:15">
      <c r="A39" s="145" t="s">
        <v>72</v>
      </c>
      <c r="B39" s="138">
        <v>0</v>
      </c>
      <c r="C39" s="138">
        <v>0</v>
      </c>
      <c r="D39" s="138">
        <v>0</v>
      </c>
      <c r="E39" s="138">
        <v>0</v>
      </c>
      <c r="F39" s="151">
        <v>12</v>
      </c>
      <c r="G39" s="151">
        <v>12</v>
      </c>
      <c r="H39" s="151">
        <v>12</v>
      </c>
      <c r="I39" s="151">
        <v>12</v>
      </c>
      <c r="J39" s="152">
        <v>12</v>
      </c>
      <c r="K39" s="152">
        <v>12</v>
      </c>
      <c r="L39" s="145">
        <v>12</v>
      </c>
      <c r="M39" s="145">
        <v>12</v>
      </c>
      <c r="N39" s="151" t="s">
        <v>70</v>
      </c>
      <c r="O39" s="290"/>
    </row>
    <row r="40" spans="1:15">
      <c r="A40" s="145" t="s">
        <v>74</v>
      </c>
      <c r="B40" s="138">
        <v>0</v>
      </c>
      <c r="C40" s="138">
        <v>0</v>
      </c>
      <c r="D40" s="138">
        <v>0</v>
      </c>
      <c r="E40" s="138">
        <v>0</v>
      </c>
      <c r="F40" s="151">
        <v>20</v>
      </c>
      <c r="G40" s="151">
        <v>20</v>
      </c>
      <c r="H40" s="151">
        <v>22</v>
      </c>
      <c r="I40" s="151">
        <v>22</v>
      </c>
      <c r="J40" s="152">
        <v>22</v>
      </c>
      <c r="K40" s="152">
        <v>22</v>
      </c>
      <c r="L40" s="145">
        <v>23</v>
      </c>
      <c r="M40" s="145">
        <v>23</v>
      </c>
      <c r="N40" s="151" t="s">
        <v>70</v>
      </c>
      <c r="O40" s="290"/>
    </row>
    <row r="41" spans="1:15">
      <c r="A41" s="145" t="s">
        <v>73</v>
      </c>
      <c r="B41" s="138">
        <v>0</v>
      </c>
      <c r="C41" s="138">
        <v>0</v>
      </c>
      <c r="D41" s="138">
        <v>0</v>
      </c>
      <c r="E41" s="138">
        <v>0</v>
      </c>
      <c r="F41" s="151">
        <v>6</v>
      </c>
      <c r="G41" s="151">
        <v>7</v>
      </c>
      <c r="H41" s="151">
        <v>5</v>
      </c>
      <c r="I41" s="151">
        <v>5</v>
      </c>
      <c r="J41" s="152">
        <v>7</v>
      </c>
      <c r="K41" s="152">
        <v>8</v>
      </c>
      <c r="L41" s="145">
        <v>8</v>
      </c>
      <c r="M41" s="145">
        <v>8</v>
      </c>
      <c r="N41" s="151" t="s">
        <v>70</v>
      </c>
      <c r="O41" s="290"/>
    </row>
    <row r="42" spans="1:15">
      <c r="A42" s="227" t="s">
        <v>75</v>
      </c>
      <c r="B42" s="273">
        <v>0</v>
      </c>
      <c r="C42" s="273">
        <v>0</v>
      </c>
      <c r="D42" s="273">
        <v>0</v>
      </c>
      <c r="E42" s="273">
        <v>0</v>
      </c>
      <c r="F42" s="275">
        <v>11</v>
      </c>
      <c r="G42" s="275">
        <v>11</v>
      </c>
      <c r="H42" s="275">
        <v>11</v>
      </c>
      <c r="I42" s="275">
        <v>11</v>
      </c>
      <c r="J42" s="276">
        <v>11</v>
      </c>
      <c r="K42" s="152">
        <v>11</v>
      </c>
      <c r="L42" s="145">
        <v>11</v>
      </c>
      <c r="M42" s="145">
        <v>11</v>
      </c>
      <c r="N42" s="151" t="s">
        <v>70</v>
      </c>
      <c r="O42" s="290"/>
    </row>
    <row r="43" spans="1:15">
      <c r="A43" s="145" t="s">
        <v>76</v>
      </c>
      <c r="B43" s="138">
        <v>0</v>
      </c>
      <c r="C43" s="138">
        <v>0</v>
      </c>
      <c r="D43" s="138">
        <v>0</v>
      </c>
      <c r="E43" s="138">
        <v>0</v>
      </c>
      <c r="F43" s="151">
        <v>29</v>
      </c>
      <c r="G43" s="151">
        <v>30</v>
      </c>
      <c r="H43" s="151">
        <v>33</v>
      </c>
      <c r="I43" s="151">
        <v>32</v>
      </c>
      <c r="J43" s="152">
        <v>32</v>
      </c>
      <c r="K43" s="152">
        <v>33</v>
      </c>
      <c r="L43" s="145">
        <v>33</v>
      </c>
      <c r="M43" s="145">
        <v>33</v>
      </c>
      <c r="N43" s="151" t="s">
        <v>70</v>
      </c>
      <c r="O43" s="290"/>
    </row>
    <row r="44" spans="1:15">
      <c r="A44" s="145" t="s">
        <v>77</v>
      </c>
      <c r="B44" s="138">
        <v>0</v>
      </c>
      <c r="C44" s="138">
        <v>0</v>
      </c>
      <c r="D44" s="138">
        <v>0</v>
      </c>
      <c r="E44" s="138">
        <v>0</v>
      </c>
      <c r="F44" s="151">
        <v>19</v>
      </c>
      <c r="G44" s="151">
        <v>19</v>
      </c>
      <c r="H44" s="151">
        <v>19</v>
      </c>
      <c r="I44" s="151">
        <v>19</v>
      </c>
      <c r="J44" s="152">
        <v>19</v>
      </c>
      <c r="K44" s="152">
        <v>19</v>
      </c>
      <c r="L44" s="145">
        <v>19</v>
      </c>
      <c r="M44" s="145">
        <v>19</v>
      </c>
      <c r="N44" s="151" t="s">
        <v>70</v>
      </c>
      <c r="O44" s="290"/>
    </row>
    <row r="45" spans="1:15">
      <c r="A45" s="145" t="s">
        <v>78</v>
      </c>
      <c r="B45" s="138">
        <v>0</v>
      </c>
      <c r="C45" s="138">
        <v>0</v>
      </c>
      <c r="D45" s="138">
        <v>0</v>
      </c>
      <c r="E45" s="138">
        <v>0</v>
      </c>
      <c r="F45" s="151">
        <v>14</v>
      </c>
      <c r="G45" s="151">
        <v>14</v>
      </c>
      <c r="H45" s="151">
        <v>14</v>
      </c>
      <c r="I45" s="151">
        <v>14</v>
      </c>
      <c r="J45" s="152">
        <v>14</v>
      </c>
      <c r="K45" s="152">
        <v>15</v>
      </c>
      <c r="L45" s="145">
        <v>16</v>
      </c>
      <c r="M45" s="145">
        <v>16</v>
      </c>
      <c r="N45" s="151" t="s">
        <v>70</v>
      </c>
      <c r="O45" s="290"/>
    </row>
    <row r="46" spans="1:15">
      <c r="A46" s="148" t="s">
        <v>79</v>
      </c>
      <c r="B46" s="138">
        <v>0</v>
      </c>
      <c r="C46" s="138">
        <v>0</v>
      </c>
      <c r="D46" s="138">
        <v>0</v>
      </c>
      <c r="E46" s="138">
        <v>0</v>
      </c>
      <c r="F46" s="153">
        <v>132</v>
      </c>
      <c r="G46" s="153">
        <v>135</v>
      </c>
      <c r="H46" s="153">
        <v>140</v>
      </c>
      <c r="I46" s="153">
        <v>139</v>
      </c>
      <c r="J46" s="154">
        <v>142</v>
      </c>
      <c r="K46" s="154">
        <v>142</v>
      </c>
      <c r="L46" s="148">
        <v>146</v>
      </c>
      <c r="M46" s="148">
        <v>146</v>
      </c>
      <c r="N46" s="151" t="s">
        <v>70</v>
      </c>
      <c r="O46" s="290"/>
    </row>
    <row r="47" spans="1:15">
      <c r="A47" s="190" t="s">
        <v>506</v>
      </c>
      <c r="B47" s="274"/>
      <c r="C47" s="274"/>
      <c r="D47" s="274"/>
      <c r="E47" s="274"/>
      <c r="F47" s="270"/>
      <c r="G47" s="270"/>
      <c r="H47" s="270"/>
      <c r="I47" s="270"/>
      <c r="J47" s="271"/>
      <c r="K47" s="271"/>
      <c r="L47" s="272"/>
      <c r="M47" s="272"/>
      <c r="N47" s="272"/>
      <c r="O47" s="272"/>
    </row>
    <row r="48" spans="1:15" ht="35.25" customHeight="1">
      <c r="A48" s="146" t="s">
        <v>294</v>
      </c>
      <c r="B48" s="452" t="s">
        <v>295</v>
      </c>
      <c r="C48" s="452"/>
      <c r="D48" s="452"/>
      <c r="E48" s="452"/>
      <c r="F48" s="452"/>
      <c r="G48" s="452"/>
      <c r="H48" s="452"/>
    </row>
    <row r="49" spans="1:8" ht="17.25">
      <c r="A49" s="450" t="s">
        <v>296</v>
      </c>
      <c r="B49" s="450"/>
      <c r="C49" s="450"/>
      <c r="D49" s="450"/>
      <c r="E49" s="450"/>
      <c r="F49" s="450"/>
      <c r="G49" s="450"/>
      <c r="H49" s="450"/>
    </row>
    <row r="50" spans="1:8">
      <c r="A50" s="135"/>
      <c r="B50" s="149" t="s">
        <v>5</v>
      </c>
      <c r="C50" s="149" t="s">
        <v>6</v>
      </c>
      <c r="D50" s="149" t="s">
        <v>7</v>
      </c>
      <c r="E50" s="149" t="s">
        <v>8</v>
      </c>
      <c r="F50" s="149" t="s">
        <v>9</v>
      </c>
      <c r="G50" s="149" t="s">
        <v>10</v>
      </c>
      <c r="H50" s="149" t="s">
        <v>11</v>
      </c>
    </row>
    <row r="51" spans="1:8">
      <c r="A51" s="277" t="s">
        <v>69</v>
      </c>
      <c r="B51" s="278"/>
      <c r="C51" s="278">
        <v>1993011</v>
      </c>
      <c r="D51" s="278">
        <v>1987665</v>
      </c>
      <c r="E51" s="278">
        <v>1986511</v>
      </c>
      <c r="F51" s="278">
        <v>2850415</v>
      </c>
      <c r="G51" s="278">
        <v>2654775</v>
      </c>
      <c r="H51" s="278">
        <v>2592727</v>
      </c>
    </row>
    <row r="52" spans="1:8">
      <c r="A52" s="145" t="s">
        <v>91</v>
      </c>
      <c r="B52" s="52"/>
      <c r="C52" s="52">
        <v>1364294</v>
      </c>
      <c r="D52" s="52">
        <v>1524133</v>
      </c>
      <c r="E52" s="52">
        <v>1703435</v>
      </c>
      <c r="F52" s="52">
        <v>1755084</v>
      </c>
      <c r="G52" s="52">
        <v>1719221</v>
      </c>
      <c r="H52" s="52">
        <v>1714714</v>
      </c>
    </row>
    <row r="53" spans="1:8">
      <c r="A53" s="145" t="s">
        <v>72</v>
      </c>
      <c r="B53" s="52"/>
      <c r="C53" s="52">
        <v>2474685</v>
      </c>
      <c r="D53" s="52">
        <v>2827291</v>
      </c>
      <c r="E53" s="52">
        <v>3415939</v>
      </c>
      <c r="F53" s="52">
        <v>3375922</v>
      </c>
      <c r="G53" s="52">
        <v>3502541</v>
      </c>
      <c r="H53" s="52">
        <v>3699778</v>
      </c>
    </row>
    <row r="54" spans="1:8">
      <c r="A54" s="145" t="s">
        <v>73</v>
      </c>
      <c r="B54" s="52"/>
      <c r="C54" s="52">
        <v>1406027</v>
      </c>
      <c r="D54" s="52">
        <v>1795520</v>
      </c>
      <c r="E54" s="52">
        <v>1720293</v>
      </c>
      <c r="F54" s="52">
        <v>1828835</v>
      </c>
      <c r="G54" s="52">
        <v>1714530</v>
      </c>
      <c r="H54" s="52">
        <v>1709880</v>
      </c>
    </row>
    <row r="55" spans="1:8">
      <c r="A55" s="145" t="s">
        <v>74</v>
      </c>
      <c r="B55" s="52"/>
      <c r="C55" s="52">
        <v>1600882</v>
      </c>
      <c r="D55" s="52">
        <v>1651265</v>
      </c>
      <c r="E55" s="52">
        <v>1852524</v>
      </c>
      <c r="F55" s="52">
        <v>2289836</v>
      </c>
      <c r="G55" s="52">
        <v>2288945</v>
      </c>
      <c r="H55" s="52">
        <v>2121045</v>
      </c>
    </row>
    <row r="56" spans="1:8">
      <c r="A56" s="145" t="s">
        <v>75</v>
      </c>
      <c r="B56" s="52"/>
      <c r="C56" s="52">
        <v>909534</v>
      </c>
      <c r="D56" s="52">
        <v>891667</v>
      </c>
      <c r="E56" s="52">
        <v>1117302</v>
      </c>
      <c r="F56" s="52">
        <v>1235251</v>
      </c>
      <c r="G56" s="52">
        <v>1225783</v>
      </c>
      <c r="H56" s="52">
        <v>1332371</v>
      </c>
    </row>
    <row r="57" spans="1:8">
      <c r="A57" s="145" t="s">
        <v>76</v>
      </c>
      <c r="B57" s="52"/>
      <c r="C57" s="52">
        <v>978559</v>
      </c>
      <c r="D57" s="52">
        <v>1141489</v>
      </c>
      <c r="E57" s="52">
        <v>1301633</v>
      </c>
      <c r="F57" s="52">
        <v>1356824</v>
      </c>
      <c r="G57" s="52">
        <v>1627738</v>
      </c>
      <c r="H57" s="52">
        <v>1498277</v>
      </c>
    </row>
    <row r="58" spans="1:8">
      <c r="A58" s="145" t="s">
        <v>77</v>
      </c>
      <c r="B58" s="52"/>
      <c r="C58" s="52">
        <v>2008009</v>
      </c>
      <c r="D58" s="52">
        <v>2169030</v>
      </c>
      <c r="E58" s="52">
        <v>1939050</v>
      </c>
      <c r="F58" s="52">
        <v>2656454</v>
      </c>
      <c r="G58" s="52">
        <v>3274673</v>
      </c>
      <c r="H58" s="52">
        <v>3219616</v>
      </c>
    </row>
    <row r="59" spans="1:8">
      <c r="A59" s="145" t="s">
        <v>78</v>
      </c>
      <c r="B59" s="52"/>
      <c r="C59" s="52">
        <v>1052304</v>
      </c>
      <c r="D59" s="52">
        <v>874958</v>
      </c>
      <c r="E59" s="52">
        <v>765207</v>
      </c>
      <c r="F59" s="52">
        <v>981705</v>
      </c>
      <c r="G59" s="52">
        <v>772339</v>
      </c>
      <c r="H59" s="52">
        <v>1458186</v>
      </c>
    </row>
    <row r="60" spans="1:8">
      <c r="A60" s="145" t="s">
        <v>79</v>
      </c>
      <c r="B60" s="52"/>
      <c r="C60" s="52">
        <v>13787305</v>
      </c>
      <c r="D60" s="52">
        <v>14863018</v>
      </c>
      <c r="E60" s="52">
        <v>15801894</v>
      </c>
      <c r="F60" s="52">
        <v>18330326</v>
      </c>
      <c r="G60" s="52">
        <v>18780545</v>
      </c>
      <c r="H60" s="52">
        <v>19346594</v>
      </c>
    </row>
    <row r="61" spans="1:8">
      <c r="A61" s="228" t="s">
        <v>473</v>
      </c>
      <c r="B61" s="190"/>
    </row>
    <row r="62" spans="1:8">
      <c r="A62" s="228" t="s">
        <v>297</v>
      </c>
      <c r="B62" s="190"/>
    </row>
    <row r="63" spans="1:8">
      <c r="A63" s="228" t="s">
        <v>298</v>
      </c>
      <c r="B63" s="190"/>
    </row>
    <row r="66" spans="1:18" ht="23.25">
      <c r="A66" s="451" t="s">
        <v>299</v>
      </c>
      <c r="B66" s="451"/>
      <c r="C66" s="451"/>
      <c r="D66" s="451"/>
      <c r="E66" s="451"/>
      <c r="F66" s="451"/>
      <c r="G66" s="451"/>
      <c r="H66" s="451"/>
      <c r="I66" s="451"/>
      <c r="J66" s="451"/>
      <c r="K66" s="451"/>
      <c r="L66" s="451"/>
      <c r="M66" s="451"/>
      <c r="N66" s="451"/>
      <c r="O66" s="451"/>
    </row>
    <row r="67" spans="1:18">
      <c r="A67" s="450" t="s">
        <v>300</v>
      </c>
      <c r="B67" s="450"/>
      <c r="C67" s="450"/>
      <c r="D67" s="450"/>
      <c r="E67" s="450"/>
      <c r="F67" s="450"/>
      <c r="G67" s="450"/>
      <c r="H67" s="450"/>
      <c r="I67" s="450"/>
      <c r="J67" s="450"/>
      <c r="K67" s="450"/>
      <c r="L67" s="450"/>
      <c r="M67" s="450"/>
      <c r="N67" s="450"/>
      <c r="O67" s="450"/>
    </row>
    <row r="68" spans="1:18" ht="30" customHeight="1">
      <c r="A68" s="136"/>
      <c r="B68" s="149" t="s">
        <v>5</v>
      </c>
      <c r="C68" s="149" t="s">
        <v>6</v>
      </c>
      <c r="D68" s="149" t="s">
        <v>7</v>
      </c>
      <c r="E68" s="136" t="s">
        <v>8</v>
      </c>
      <c r="F68" s="136" t="s">
        <v>9</v>
      </c>
      <c r="G68" s="136" t="s">
        <v>10</v>
      </c>
      <c r="H68" s="136" t="s">
        <v>11</v>
      </c>
      <c r="I68" s="136" t="s">
        <v>12</v>
      </c>
      <c r="J68" s="136" t="s">
        <v>13</v>
      </c>
      <c r="K68" s="136" t="s">
        <v>14</v>
      </c>
      <c r="L68" s="136" t="s">
        <v>85</v>
      </c>
      <c r="M68" s="136" t="s">
        <v>458</v>
      </c>
      <c r="N68" s="136" t="s">
        <v>475</v>
      </c>
      <c r="O68" s="136" t="s">
        <v>524</v>
      </c>
    </row>
    <row r="69" spans="1:18">
      <c r="A69" s="145" t="s">
        <v>79</v>
      </c>
      <c r="B69" s="155">
        <v>0</v>
      </c>
      <c r="C69" s="155">
        <v>0</v>
      </c>
      <c r="D69" s="50">
        <v>0.43540973665787008</v>
      </c>
      <c r="E69" s="50">
        <v>0.43363168743443803</v>
      </c>
      <c r="F69" s="50">
        <v>0.45961947153457028</v>
      </c>
      <c r="G69" s="50">
        <v>0.46319733515380945</v>
      </c>
      <c r="H69" s="50">
        <v>0.48899999999999999</v>
      </c>
      <c r="I69" s="50">
        <v>0.52800000000000002</v>
      </c>
      <c r="J69" s="50">
        <v>0.53100000000000003</v>
      </c>
      <c r="K69" s="50">
        <v>0.52</v>
      </c>
      <c r="L69" s="189">
        <v>0.52500000000000002</v>
      </c>
      <c r="M69" s="50">
        <v>0.52301057411316965</v>
      </c>
      <c r="N69" s="155">
        <v>0</v>
      </c>
      <c r="O69" s="50">
        <v>0.502</v>
      </c>
      <c r="P69" s="156"/>
      <c r="Q69" s="156"/>
      <c r="R69" s="156"/>
    </row>
    <row r="70" spans="1:18">
      <c r="A70" s="145" t="s">
        <v>75</v>
      </c>
      <c r="B70" s="155">
        <v>0</v>
      </c>
      <c r="C70" s="155">
        <v>0</v>
      </c>
      <c r="D70" s="50">
        <v>0.41596343178621659</v>
      </c>
      <c r="E70" s="50">
        <v>0.43116395494367959</v>
      </c>
      <c r="F70" s="50">
        <v>0.4374079528718704</v>
      </c>
      <c r="G70" s="50">
        <v>0.45289975736748106</v>
      </c>
      <c r="H70" s="50">
        <v>0.5</v>
      </c>
      <c r="I70" s="50">
        <v>0.51200000000000001</v>
      </c>
      <c r="J70" s="50">
        <v>0.53400000000000003</v>
      </c>
      <c r="K70" s="50">
        <v>0.49</v>
      </c>
      <c r="L70" s="189">
        <v>0.51300000000000001</v>
      </c>
      <c r="M70" s="189">
        <v>0.56059865693051625</v>
      </c>
      <c r="N70" s="155">
        <v>0</v>
      </c>
      <c r="O70" s="189">
        <v>0.53700000000000003</v>
      </c>
      <c r="P70" s="156"/>
      <c r="Q70" s="156"/>
      <c r="R70" s="156"/>
    </row>
    <row r="71" spans="1:18">
      <c r="A71" s="145" t="s">
        <v>73</v>
      </c>
      <c r="B71" s="155">
        <v>0</v>
      </c>
      <c r="C71" s="155">
        <v>0</v>
      </c>
      <c r="D71" s="50">
        <v>0.40044943820224715</v>
      </c>
      <c r="E71" s="50">
        <v>0.38400000000000001</v>
      </c>
      <c r="F71" s="50">
        <v>0.3882575757575758</v>
      </c>
      <c r="G71" s="50">
        <v>0.39934912271438988</v>
      </c>
      <c r="H71" s="50">
        <v>0.439</v>
      </c>
      <c r="I71" s="50">
        <v>0.503</v>
      </c>
      <c r="J71" s="50">
        <v>0.499</v>
      </c>
      <c r="K71" s="50">
        <v>0.498</v>
      </c>
      <c r="L71" s="189">
        <v>0.46899999999999997</v>
      </c>
      <c r="M71" s="189">
        <v>0.50899718800544502</v>
      </c>
      <c r="N71" s="155">
        <v>0</v>
      </c>
      <c r="O71" s="189">
        <v>0.42799999999999999</v>
      </c>
      <c r="P71" s="156"/>
      <c r="Q71" s="156"/>
      <c r="R71" s="156"/>
    </row>
    <row r="72" spans="1:18">
      <c r="A72" s="145" t="s">
        <v>76</v>
      </c>
      <c r="B72" s="155">
        <v>0</v>
      </c>
      <c r="C72" s="155">
        <v>0</v>
      </c>
      <c r="D72" s="50">
        <v>0.51593202336696764</v>
      </c>
      <c r="E72" s="50">
        <v>0.49271274094969442</v>
      </c>
      <c r="F72" s="50">
        <v>0.55183946488294322</v>
      </c>
      <c r="G72" s="50">
        <v>0.53125825863831655</v>
      </c>
      <c r="H72" s="50">
        <v>0.55300000000000005</v>
      </c>
      <c r="I72" s="50">
        <v>0.57399999999999995</v>
      </c>
      <c r="J72" s="50">
        <v>0.61099999999999999</v>
      </c>
      <c r="K72" s="50">
        <v>0.56399999999999995</v>
      </c>
      <c r="L72" s="189">
        <v>0.621</v>
      </c>
      <c r="M72" s="189">
        <v>0.55321683592710502</v>
      </c>
      <c r="N72" s="155">
        <v>0</v>
      </c>
      <c r="O72" s="189">
        <v>0.5</v>
      </c>
      <c r="P72" s="156"/>
      <c r="Q72" s="156"/>
      <c r="R72" s="156"/>
    </row>
    <row r="73" spans="1:18">
      <c r="A73" s="145" t="s">
        <v>69</v>
      </c>
      <c r="B73" s="155">
        <v>0</v>
      </c>
      <c r="C73" s="155">
        <v>0</v>
      </c>
      <c r="D73" s="50">
        <v>0.41131498470948008</v>
      </c>
      <c r="E73" s="50">
        <v>0.42701227830832195</v>
      </c>
      <c r="F73" s="50">
        <v>0.4935064935064935</v>
      </c>
      <c r="G73" s="50">
        <v>0.47157613611967902</v>
      </c>
      <c r="H73" s="50">
        <v>0.499</v>
      </c>
      <c r="I73" s="50">
        <v>0.52700000000000002</v>
      </c>
      <c r="J73" s="50">
        <v>0.52600000000000002</v>
      </c>
      <c r="K73" s="50">
        <v>0.52200000000000002</v>
      </c>
      <c r="L73" s="189">
        <v>0.50700000000000001</v>
      </c>
      <c r="M73" s="189">
        <v>0.45116518254469418</v>
      </c>
      <c r="N73" s="155">
        <v>0</v>
      </c>
      <c r="O73" s="189">
        <v>0.495</v>
      </c>
      <c r="P73" s="156"/>
      <c r="Q73" s="156"/>
      <c r="R73" s="156"/>
    </row>
    <row r="74" spans="1:18">
      <c r="A74" s="145" t="s">
        <v>91</v>
      </c>
      <c r="B74" s="155">
        <v>0</v>
      </c>
      <c r="C74" s="155">
        <v>0</v>
      </c>
      <c r="D74" s="50">
        <v>0.43699421965317919</v>
      </c>
      <c r="E74" s="50">
        <v>0.46026831785345723</v>
      </c>
      <c r="F74" s="50">
        <v>0.4426633785450062</v>
      </c>
      <c r="G74" s="50">
        <v>0.48882713917708204</v>
      </c>
      <c r="H74" s="50">
        <v>0.48799999999999999</v>
      </c>
      <c r="I74" s="50">
        <v>0.51</v>
      </c>
      <c r="J74" s="50">
        <v>0.52300000000000002</v>
      </c>
      <c r="K74" s="50">
        <v>0.54400000000000004</v>
      </c>
      <c r="L74" s="189">
        <v>0.54100000000000004</v>
      </c>
      <c r="M74" s="189">
        <v>0.52782222139624313</v>
      </c>
      <c r="N74" s="155">
        <v>0</v>
      </c>
      <c r="O74" s="189">
        <v>0.49200000000000005</v>
      </c>
      <c r="P74" s="156"/>
      <c r="Q74" s="156"/>
      <c r="R74" s="156"/>
    </row>
    <row r="75" spans="1:18">
      <c r="A75" s="145" t="s">
        <v>77</v>
      </c>
      <c r="B75" s="155">
        <v>0</v>
      </c>
      <c r="C75" s="155">
        <v>0</v>
      </c>
      <c r="D75" s="50">
        <v>0.46057991852384378</v>
      </c>
      <c r="E75" s="50">
        <v>0.48699360341151382</v>
      </c>
      <c r="F75" s="50">
        <v>0.50302419354838712</v>
      </c>
      <c r="G75" s="50">
        <v>0.49240583584231823</v>
      </c>
      <c r="H75" s="50">
        <v>0.49399999999999999</v>
      </c>
      <c r="I75" s="50">
        <v>0.55700000000000005</v>
      </c>
      <c r="J75" s="50">
        <v>0.55200000000000005</v>
      </c>
      <c r="K75" s="50">
        <v>0.57899999999999996</v>
      </c>
      <c r="L75" s="189">
        <v>0.55400000000000005</v>
      </c>
      <c r="M75" s="189">
        <v>0.54218947566416731</v>
      </c>
      <c r="N75" s="155">
        <v>0</v>
      </c>
      <c r="O75" s="189">
        <v>0.52800000000000002</v>
      </c>
      <c r="P75" s="156"/>
      <c r="Q75" s="156"/>
      <c r="R75" s="156"/>
    </row>
    <row r="76" spans="1:18">
      <c r="A76" s="145" t="s">
        <v>78</v>
      </c>
      <c r="B76" s="155">
        <v>0</v>
      </c>
      <c r="C76" s="155">
        <v>0</v>
      </c>
      <c r="D76" s="50">
        <v>0.40431981811292156</v>
      </c>
      <c r="E76" s="50">
        <v>0.39663299663299662</v>
      </c>
      <c r="F76" s="50">
        <v>0.39872408293460926</v>
      </c>
      <c r="G76" s="50">
        <v>0.42394252388409404</v>
      </c>
      <c r="H76" s="50">
        <v>0.46</v>
      </c>
      <c r="I76" s="50">
        <v>0.50700000000000001</v>
      </c>
      <c r="J76" s="50">
        <v>0.503</v>
      </c>
      <c r="K76" s="50">
        <v>0.5</v>
      </c>
      <c r="L76" s="189">
        <v>0.51800000000000002</v>
      </c>
      <c r="M76" s="189">
        <v>0.54138732785782084</v>
      </c>
      <c r="N76" s="155">
        <v>0</v>
      </c>
      <c r="O76" s="189">
        <v>0.52700000000000002</v>
      </c>
      <c r="P76" s="156"/>
      <c r="Q76" s="156"/>
      <c r="R76" s="156"/>
    </row>
    <row r="77" spans="1:18">
      <c r="A77" s="145" t="s">
        <v>74</v>
      </c>
      <c r="B77" s="155">
        <v>0</v>
      </c>
      <c r="C77" s="155">
        <v>0</v>
      </c>
      <c r="D77" s="50">
        <v>0.39265850945494996</v>
      </c>
      <c r="E77" s="50">
        <v>0.35407015221707477</v>
      </c>
      <c r="F77" s="50">
        <v>0.4204724409448819</v>
      </c>
      <c r="G77" s="50">
        <v>0.40576289325988457</v>
      </c>
      <c r="H77" s="50">
        <v>0.46899999999999997</v>
      </c>
      <c r="I77" s="50">
        <v>0.47499999999999998</v>
      </c>
      <c r="J77" s="50">
        <v>0.45299999999999996</v>
      </c>
      <c r="K77" s="50">
        <v>0.442</v>
      </c>
      <c r="L77" s="189">
        <v>0.44400000000000001</v>
      </c>
      <c r="M77" s="189">
        <v>0.46610032926806327</v>
      </c>
      <c r="N77" s="155">
        <v>0</v>
      </c>
      <c r="O77" s="189">
        <v>0.46200000000000002</v>
      </c>
      <c r="P77" s="156"/>
      <c r="Q77" s="156"/>
      <c r="R77" s="156"/>
    </row>
    <row r="78" spans="1:18">
      <c r="A78" s="145" t="s">
        <v>72</v>
      </c>
      <c r="B78" s="155">
        <v>0</v>
      </c>
      <c r="C78" s="155">
        <v>0</v>
      </c>
      <c r="D78" s="50">
        <v>0.41554959785522788</v>
      </c>
      <c r="E78" s="50">
        <v>0.39495225102319237</v>
      </c>
      <c r="F78" s="50">
        <v>0.44911147011308566</v>
      </c>
      <c r="G78" s="50">
        <v>0.44246666621607106</v>
      </c>
      <c r="H78" s="50">
        <v>0.46100000000000002</v>
      </c>
      <c r="I78" s="50">
        <v>0.54600000000000004</v>
      </c>
      <c r="J78" s="50">
        <v>0.52400000000000002</v>
      </c>
      <c r="K78" s="50">
        <v>0.47899999999999998</v>
      </c>
      <c r="L78" s="189">
        <v>0.47499999999999998</v>
      </c>
      <c r="M78" s="189">
        <v>0.48377723614247453</v>
      </c>
      <c r="N78" s="155">
        <v>0</v>
      </c>
      <c r="O78" s="189">
        <v>0.52400000000000002</v>
      </c>
      <c r="P78" s="156"/>
      <c r="Q78" s="156"/>
      <c r="R78" s="156"/>
    </row>
    <row r="79" spans="1:18">
      <c r="A79" s="134" t="s">
        <v>555</v>
      </c>
    </row>
  </sheetData>
  <mergeCells count="9">
    <mergeCell ref="A67:O67"/>
    <mergeCell ref="A66:O66"/>
    <mergeCell ref="A49:H49"/>
    <mergeCell ref="B48:H48"/>
    <mergeCell ref="A4:K4"/>
    <mergeCell ref="A7:P7"/>
    <mergeCell ref="B6:P6"/>
    <mergeCell ref="B23:N23"/>
    <mergeCell ref="A24:N24"/>
  </mergeCells>
  <pageMargins left="0.25590551181102361" right="0.25590551181102361" top="0.39370078740157477" bottom="0.39370078740157477" header="0.3" footer="0.3"/>
  <pageSetup paperSize="9" scale="42"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'Museums and Galleries'!F9:N9</xm:f>
              <xm:sqref>P9</xm:sqref>
            </x14:sparkline>
            <x14:sparkline>
              <xm:f>'Museums and Galleries'!F10:N10</xm:f>
              <xm:sqref>P10</xm:sqref>
            </x14:sparkline>
            <x14:sparkline>
              <xm:f>'Museums and Galleries'!F11:N11</xm:f>
              <xm:sqref>P11</xm:sqref>
            </x14:sparkline>
            <x14:sparkline>
              <xm:f>'Museums and Galleries'!F12:N12</xm:f>
              <xm:sqref>P12</xm:sqref>
            </x14:sparkline>
            <x14:sparkline>
              <xm:f>'Museums and Galleries'!F13:N13</xm:f>
              <xm:sqref>P13</xm:sqref>
            </x14:sparkline>
            <x14:sparkline>
              <xm:f>'Museums and Galleries'!F14:N14</xm:f>
              <xm:sqref>P14</xm:sqref>
            </x14:sparkline>
            <x14:sparkline>
              <xm:f>'Museums and Galleries'!F15:N15</xm:f>
              <xm:sqref>P15</xm:sqref>
            </x14:sparkline>
            <x14:sparkline>
              <xm:f>'Museums and Galleries'!F16:N16</xm:f>
              <xm:sqref>P16</xm:sqref>
            </x14:sparkline>
            <x14:sparkline>
              <xm:f>'Museums and Galleries'!F17:N17</xm:f>
              <xm:sqref>P17</xm:sqref>
            </x14:sparkline>
            <x14:sparkline>
              <xm:f>'Museums and Galleries'!F18:N18</xm:f>
              <xm:sqref>P18</xm:sqref>
            </x14:sparkline>
            <x14:sparkline>
              <xm:f>'Museums and Galleries'!F19:N19</xm:f>
              <xm:sqref>P19</xm:sqref>
            </x14:sparkline>
            <x14:sparkline>
              <xm:f>'Museums and Galleries'!F20:N20</xm:f>
              <xm:sqref>P20</xm:sqref>
            </x14:sparkline>
            <x14:sparkline>
              <xm:f>'Museums and Galleries'!F21:N21</xm:f>
              <xm:sqref>P21</xm:sqref>
            </x14:sparkline>
            <x14:sparkline>
              <xm:f>'Museums and Galleries'!F22:N22</xm:f>
              <xm:sqref>P22</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103"/>
  <sheetViews>
    <sheetView showGridLines="0" showRowColHeaders="0" zoomScaleNormal="100" workbookViewId="0"/>
  </sheetViews>
  <sheetFormatPr defaultRowHeight="15"/>
  <cols>
    <col min="1" max="1" width="38.140625" style="77" customWidth="1"/>
    <col min="2" max="11" width="14.42578125" style="77" bestFit="1" customWidth="1"/>
    <col min="12" max="12" width="13.5703125" style="77" bestFit="1" customWidth="1"/>
    <col min="13" max="13" width="14.42578125" style="77" bestFit="1" customWidth="1"/>
    <col min="14" max="14" width="14" style="77" bestFit="1" customWidth="1"/>
    <col min="15" max="15" width="14.42578125" style="77" bestFit="1" customWidth="1"/>
    <col min="16" max="16" width="14.140625" style="77" customWidth="1"/>
    <col min="17" max="19" width="14.28515625" style="77" customWidth="1"/>
    <col min="20" max="25" width="18.7109375" style="77" customWidth="1"/>
    <col min="26" max="258" width="9.140625" style="77"/>
    <col min="259" max="259" width="38.140625" style="77" customWidth="1"/>
    <col min="260" max="269" width="14.42578125" style="77" bestFit="1" customWidth="1"/>
    <col min="270" max="270" width="13.5703125" style="77" bestFit="1" customWidth="1"/>
    <col min="271" max="271" width="14.42578125" style="77" bestFit="1" customWidth="1"/>
    <col min="272" max="272" width="14" style="77" bestFit="1" customWidth="1"/>
    <col min="273" max="273" width="14.42578125" style="77" bestFit="1" customWidth="1"/>
    <col min="274" max="274" width="14.140625" style="77" customWidth="1"/>
    <col min="275" max="275" width="17.28515625" style="77" customWidth="1"/>
    <col min="276" max="514" width="9.140625" style="77"/>
    <col min="515" max="515" width="38.140625" style="77" customWidth="1"/>
    <col min="516" max="525" width="14.42578125" style="77" bestFit="1" customWidth="1"/>
    <col min="526" max="526" width="13.5703125" style="77" bestFit="1" customWidth="1"/>
    <col min="527" max="527" width="14.42578125" style="77" bestFit="1" customWidth="1"/>
    <col min="528" max="528" width="14" style="77" bestFit="1" customWidth="1"/>
    <col min="529" max="529" width="14.42578125" style="77" bestFit="1" customWidth="1"/>
    <col min="530" max="530" width="14.140625" style="77" customWidth="1"/>
    <col min="531" max="531" width="17.28515625" style="77" customWidth="1"/>
    <col min="532" max="770" width="9.140625" style="77"/>
    <col min="771" max="771" width="38.140625" style="77" customWidth="1"/>
    <col min="772" max="781" width="14.42578125" style="77" bestFit="1" customWidth="1"/>
    <col min="782" max="782" width="13.5703125" style="77" bestFit="1" customWidth="1"/>
    <col min="783" max="783" width="14.42578125" style="77" bestFit="1" customWidth="1"/>
    <col min="784" max="784" width="14" style="77" bestFit="1" customWidth="1"/>
    <col min="785" max="785" width="14.42578125" style="77" bestFit="1" customWidth="1"/>
    <col min="786" max="786" width="14.140625" style="77" customWidth="1"/>
    <col min="787" max="787" width="17.28515625" style="77" customWidth="1"/>
    <col min="788" max="1026" width="9.140625" style="77"/>
    <col min="1027" max="1027" width="38.140625" style="77" customWidth="1"/>
    <col min="1028" max="1037" width="14.42578125" style="77" bestFit="1" customWidth="1"/>
    <col min="1038" max="1038" width="13.5703125" style="77" bestFit="1" customWidth="1"/>
    <col min="1039" max="1039" width="14.42578125" style="77" bestFit="1" customWidth="1"/>
    <col min="1040" max="1040" width="14" style="77" bestFit="1" customWidth="1"/>
    <col min="1041" max="1041" width="14.42578125" style="77" bestFit="1" customWidth="1"/>
    <col min="1042" max="1042" width="14.140625" style="77" customWidth="1"/>
    <col min="1043" max="1043" width="17.28515625" style="77" customWidth="1"/>
    <col min="1044" max="1282" width="9.140625" style="77"/>
    <col min="1283" max="1283" width="38.140625" style="77" customWidth="1"/>
    <col min="1284" max="1293" width="14.42578125" style="77" bestFit="1" customWidth="1"/>
    <col min="1294" max="1294" width="13.5703125" style="77" bestFit="1" customWidth="1"/>
    <col min="1295" max="1295" width="14.42578125" style="77" bestFit="1" customWidth="1"/>
    <col min="1296" max="1296" width="14" style="77" bestFit="1" customWidth="1"/>
    <col min="1297" max="1297" width="14.42578125" style="77" bestFit="1" customWidth="1"/>
    <col min="1298" max="1298" width="14.140625" style="77" customWidth="1"/>
    <col min="1299" max="1299" width="17.28515625" style="77" customWidth="1"/>
    <col min="1300" max="1538" width="9.140625" style="77"/>
    <col min="1539" max="1539" width="38.140625" style="77" customWidth="1"/>
    <col min="1540" max="1549" width="14.42578125" style="77" bestFit="1" customWidth="1"/>
    <col min="1550" max="1550" width="13.5703125" style="77" bestFit="1" customWidth="1"/>
    <col min="1551" max="1551" width="14.42578125" style="77" bestFit="1" customWidth="1"/>
    <col min="1552" max="1552" width="14" style="77" bestFit="1" customWidth="1"/>
    <col min="1553" max="1553" width="14.42578125" style="77" bestFit="1" customWidth="1"/>
    <col min="1554" max="1554" width="14.140625" style="77" customWidth="1"/>
    <col min="1555" max="1555" width="17.28515625" style="77" customWidth="1"/>
    <col min="1556" max="1794" width="9.140625" style="77"/>
    <col min="1795" max="1795" width="38.140625" style="77" customWidth="1"/>
    <col min="1796" max="1805" width="14.42578125" style="77" bestFit="1" customWidth="1"/>
    <col min="1806" max="1806" width="13.5703125" style="77" bestFit="1" customWidth="1"/>
    <col min="1807" max="1807" width="14.42578125" style="77" bestFit="1" customWidth="1"/>
    <col min="1808" max="1808" width="14" style="77" bestFit="1" customWidth="1"/>
    <col min="1809" max="1809" width="14.42578125" style="77" bestFit="1" customWidth="1"/>
    <col min="1810" max="1810" width="14.140625" style="77" customWidth="1"/>
    <col min="1811" max="1811" width="17.28515625" style="77" customWidth="1"/>
    <col min="1812" max="2050" width="9.140625" style="77"/>
    <col min="2051" max="2051" width="38.140625" style="77" customWidth="1"/>
    <col min="2052" max="2061" width="14.42578125" style="77" bestFit="1" customWidth="1"/>
    <col min="2062" max="2062" width="13.5703125" style="77" bestFit="1" customWidth="1"/>
    <col min="2063" max="2063" width="14.42578125" style="77" bestFit="1" customWidth="1"/>
    <col min="2064" max="2064" width="14" style="77" bestFit="1" customWidth="1"/>
    <col min="2065" max="2065" width="14.42578125" style="77" bestFit="1" customWidth="1"/>
    <col min="2066" max="2066" width="14.140625" style="77" customWidth="1"/>
    <col min="2067" max="2067" width="17.28515625" style="77" customWidth="1"/>
    <col min="2068" max="2306" width="9.140625" style="77"/>
    <col min="2307" max="2307" width="38.140625" style="77" customWidth="1"/>
    <col min="2308" max="2317" width="14.42578125" style="77" bestFit="1" customWidth="1"/>
    <col min="2318" max="2318" width="13.5703125" style="77" bestFit="1" customWidth="1"/>
    <col min="2319" max="2319" width="14.42578125" style="77" bestFit="1" customWidth="1"/>
    <col min="2320" max="2320" width="14" style="77" bestFit="1" customWidth="1"/>
    <col min="2321" max="2321" width="14.42578125" style="77" bestFit="1" customWidth="1"/>
    <col min="2322" max="2322" width="14.140625" style="77" customWidth="1"/>
    <col min="2323" max="2323" width="17.28515625" style="77" customWidth="1"/>
    <col min="2324" max="2562" width="9.140625" style="77"/>
    <col min="2563" max="2563" width="38.140625" style="77" customWidth="1"/>
    <col min="2564" max="2573" width="14.42578125" style="77" bestFit="1" customWidth="1"/>
    <col min="2574" max="2574" width="13.5703125" style="77" bestFit="1" customWidth="1"/>
    <col min="2575" max="2575" width="14.42578125" style="77" bestFit="1" customWidth="1"/>
    <col min="2576" max="2576" width="14" style="77" bestFit="1" customWidth="1"/>
    <col min="2577" max="2577" width="14.42578125" style="77" bestFit="1" customWidth="1"/>
    <col min="2578" max="2578" width="14.140625" style="77" customWidth="1"/>
    <col min="2579" max="2579" width="17.28515625" style="77" customWidth="1"/>
    <col min="2580" max="2818" width="9.140625" style="77"/>
    <col min="2819" max="2819" width="38.140625" style="77" customWidth="1"/>
    <col min="2820" max="2829" width="14.42578125" style="77" bestFit="1" customWidth="1"/>
    <col min="2830" max="2830" width="13.5703125" style="77" bestFit="1" customWidth="1"/>
    <col min="2831" max="2831" width="14.42578125" style="77" bestFit="1" customWidth="1"/>
    <col min="2832" max="2832" width="14" style="77" bestFit="1" customWidth="1"/>
    <col min="2833" max="2833" width="14.42578125" style="77" bestFit="1" customWidth="1"/>
    <col min="2834" max="2834" width="14.140625" style="77" customWidth="1"/>
    <col min="2835" max="2835" width="17.28515625" style="77" customWidth="1"/>
    <col min="2836" max="3074" width="9.140625" style="77"/>
    <col min="3075" max="3075" width="38.140625" style="77" customWidth="1"/>
    <col min="3076" max="3085" width="14.42578125" style="77" bestFit="1" customWidth="1"/>
    <col min="3086" max="3086" width="13.5703125" style="77" bestFit="1" customWidth="1"/>
    <col min="3087" max="3087" width="14.42578125" style="77" bestFit="1" customWidth="1"/>
    <col min="3088" max="3088" width="14" style="77" bestFit="1" customWidth="1"/>
    <col min="3089" max="3089" width="14.42578125" style="77" bestFit="1" customWidth="1"/>
    <col min="3090" max="3090" width="14.140625" style="77" customWidth="1"/>
    <col min="3091" max="3091" width="17.28515625" style="77" customWidth="1"/>
    <col min="3092" max="3330" width="9.140625" style="77"/>
    <col min="3331" max="3331" width="38.140625" style="77" customWidth="1"/>
    <col min="3332" max="3341" width="14.42578125" style="77" bestFit="1" customWidth="1"/>
    <col min="3342" max="3342" width="13.5703125" style="77" bestFit="1" customWidth="1"/>
    <col min="3343" max="3343" width="14.42578125" style="77" bestFit="1" customWidth="1"/>
    <col min="3344" max="3344" width="14" style="77" bestFit="1" customWidth="1"/>
    <col min="3345" max="3345" width="14.42578125" style="77" bestFit="1" customWidth="1"/>
    <col min="3346" max="3346" width="14.140625" style="77" customWidth="1"/>
    <col min="3347" max="3347" width="17.28515625" style="77" customWidth="1"/>
    <col min="3348" max="3586" width="9.140625" style="77"/>
    <col min="3587" max="3587" width="38.140625" style="77" customWidth="1"/>
    <col min="3588" max="3597" width="14.42578125" style="77" bestFit="1" customWidth="1"/>
    <col min="3598" max="3598" width="13.5703125" style="77" bestFit="1" customWidth="1"/>
    <col min="3599" max="3599" width="14.42578125" style="77" bestFit="1" customWidth="1"/>
    <col min="3600" max="3600" width="14" style="77" bestFit="1" customWidth="1"/>
    <col min="3601" max="3601" width="14.42578125" style="77" bestFit="1" customWidth="1"/>
    <col min="3602" max="3602" width="14.140625" style="77" customWidth="1"/>
    <col min="3603" max="3603" width="17.28515625" style="77" customWidth="1"/>
    <col min="3604" max="3842" width="9.140625" style="77"/>
    <col min="3843" max="3843" width="38.140625" style="77" customWidth="1"/>
    <col min="3844" max="3853" width="14.42578125" style="77" bestFit="1" customWidth="1"/>
    <col min="3854" max="3854" width="13.5703125" style="77" bestFit="1" customWidth="1"/>
    <col min="3855" max="3855" width="14.42578125" style="77" bestFit="1" customWidth="1"/>
    <col min="3856" max="3856" width="14" style="77" bestFit="1" customWidth="1"/>
    <col min="3857" max="3857" width="14.42578125" style="77" bestFit="1" customWidth="1"/>
    <col min="3858" max="3858" width="14.140625" style="77" customWidth="1"/>
    <col min="3859" max="3859" width="17.28515625" style="77" customWidth="1"/>
    <col min="3860" max="4098" width="9.140625" style="77"/>
    <col min="4099" max="4099" width="38.140625" style="77" customWidth="1"/>
    <col min="4100" max="4109" width="14.42578125" style="77" bestFit="1" customWidth="1"/>
    <col min="4110" max="4110" width="13.5703125" style="77" bestFit="1" customWidth="1"/>
    <col min="4111" max="4111" width="14.42578125" style="77" bestFit="1" customWidth="1"/>
    <col min="4112" max="4112" width="14" style="77" bestFit="1" customWidth="1"/>
    <col min="4113" max="4113" width="14.42578125" style="77" bestFit="1" customWidth="1"/>
    <col min="4114" max="4114" width="14.140625" style="77" customWidth="1"/>
    <col min="4115" max="4115" width="17.28515625" style="77" customWidth="1"/>
    <col min="4116" max="4354" width="9.140625" style="77"/>
    <col min="4355" max="4355" width="38.140625" style="77" customWidth="1"/>
    <col min="4356" max="4365" width="14.42578125" style="77" bestFit="1" customWidth="1"/>
    <col min="4366" max="4366" width="13.5703125" style="77" bestFit="1" customWidth="1"/>
    <col min="4367" max="4367" width="14.42578125" style="77" bestFit="1" customWidth="1"/>
    <col min="4368" max="4368" width="14" style="77" bestFit="1" customWidth="1"/>
    <col min="4369" max="4369" width="14.42578125" style="77" bestFit="1" customWidth="1"/>
    <col min="4370" max="4370" width="14.140625" style="77" customWidth="1"/>
    <col min="4371" max="4371" width="17.28515625" style="77" customWidth="1"/>
    <col min="4372" max="4610" width="9.140625" style="77"/>
    <col min="4611" max="4611" width="38.140625" style="77" customWidth="1"/>
    <col min="4612" max="4621" width="14.42578125" style="77" bestFit="1" customWidth="1"/>
    <col min="4622" max="4622" width="13.5703125" style="77" bestFit="1" customWidth="1"/>
    <col min="4623" max="4623" width="14.42578125" style="77" bestFit="1" customWidth="1"/>
    <col min="4624" max="4624" width="14" style="77" bestFit="1" customWidth="1"/>
    <col min="4625" max="4625" width="14.42578125" style="77" bestFit="1" customWidth="1"/>
    <col min="4626" max="4626" width="14.140625" style="77" customWidth="1"/>
    <col min="4627" max="4627" width="17.28515625" style="77" customWidth="1"/>
    <col min="4628" max="4866" width="9.140625" style="77"/>
    <col min="4867" max="4867" width="38.140625" style="77" customWidth="1"/>
    <col min="4868" max="4877" width="14.42578125" style="77" bestFit="1" customWidth="1"/>
    <col min="4878" max="4878" width="13.5703125" style="77" bestFit="1" customWidth="1"/>
    <col min="4879" max="4879" width="14.42578125" style="77" bestFit="1" customWidth="1"/>
    <col min="4880" max="4880" width="14" style="77" bestFit="1" customWidth="1"/>
    <col min="4881" max="4881" width="14.42578125" style="77" bestFit="1" customWidth="1"/>
    <col min="4882" max="4882" width="14.140625" style="77" customWidth="1"/>
    <col min="4883" max="4883" width="17.28515625" style="77" customWidth="1"/>
    <col min="4884" max="5122" width="9.140625" style="77"/>
    <col min="5123" max="5123" width="38.140625" style="77" customWidth="1"/>
    <col min="5124" max="5133" width="14.42578125" style="77" bestFit="1" customWidth="1"/>
    <col min="5134" max="5134" width="13.5703125" style="77" bestFit="1" customWidth="1"/>
    <col min="5135" max="5135" width="14.42578125" style="77" bestFit="1" customWidth="1"/>
    <col min="5136" max="5136" width="14" style="77" bestFit="1" customWidth="1"/>
    <col min="5137" max="5137" width="14.42578125" style="77" bestFit="1" customWidth="1"/>
    <col min="5138" max="5138" width="14.140625" style="77" customWidth="1"/>
    <col min="5139" max="5139" width="17.28515625" style="77" customWidth="1"/>
    <col min="5140" max="5378" width="9.140625" style="77"/>
    <col min="5379" max="5379" width="38.140625" style="77" customWidth="1"/>
    <col min="5380" max="5389" width="14.42578125" style="77" bestFit="1" customWidth="1"/>
    <col min="5390" max="5390" width="13.5703125" style="77" bestFit="1" customWidth="1"/>
    <col min="5391" max="5391" width="14.42578125" style="77" bestFit="1" customWidth="1"/>
    <col min="5392" max="5392" width="14" style="77" bestFit="1" customWidth="1"/>
    <col min="5393" max="5393" width="14.42578125" style="77" bestFit="1" customWidth="1"/>
    <col min="5394" max="5394" width="14.140625" style="77" customWidth="1"/>
    <col min="5395" max="5395" width="17.28515625" style="77" customWidth="1"/>
    <col min="5396" max="5634" width="9.140625" style="77"/>
    <col min="5635" max="5635" width="38.140625" style="77" customWidth="1"/>
    <col min="5636" max="5645" width="14.42578125" style="77" bestFit="1" customWidth="1"/>
    <col min="5646" max="5646" width="13.5703125" style="77" bestFit="1" customWidth="1"/>
    <col min="5647" max="5647" width="14.42578125" style="77" bestFit="1" customWidth="1"/>
    <col min="5648" max="5648" width="14" style="77" bestFit="1" customWidth="1"/>
    <col min="5649" max="5649" width="14.42578125" style="77" bestFit="1" customWidth="1"/>
    <col min="5650" max="5650" width="14.140625" style="77" customWidth="1"/>
    <col min="5651" max="5651" width="17.28515625" style="77" customWidth="1"/>
    <col min="5652" max="5890" width="9.140625" style="77"/>
    <col min="5891" max="5891" width="38.140625" style="77" customWidth="1"/>
    <col min="5892" max="5901" width="14.42578125" style="77" bestFit="1" customWidth="1"/>
    <col min="5902" max="5902" width="13.5703125" style="77" bestFit="1" customWidth="1"/>
    <col min="5903" max="5903" width="14.42578125" style="77" bestFit="1" customWidth="1"/>
    <col min="5904" max="5904" width="14" style="77" bestFit="1" customWidth="1"/>
    <col min="5905" max="5905" width="14.42578125" style="77" bestFit="1" customWidth="1"/>
    <col min="5906" max="5906" width="14.140625" style="77" customWidth="1"/>
    <col min="5907" max="5907" width="17.28515625" style="77" customWidth="1"/>
    <col min="5908" max="6146" width="9.140625" style="77"/>
    <col min="6147" max="6147" width="38.140625" style="77" customWidth="1"/>
    <col min="6148" max="6157" width="14.42578125" style="77" bestFit="1" customWidth="1"/>
    <col min="6158" max="6158" width="13.5703125" style="77" bestFit="1" customWidth="1"/>
    <col min="6159" max="6159" width="14.42578125" style="77" bestFit="1" customWidth="1"/>
    <col min="6160" max="6160" width="14" style="77" bestFit="1" customWidth="1"/>
    <col min="6161" max="6161" width="14.42578125" style="77" bestFit="1" customWidth="1"/>
    <col min="6162" max="6162" width="14.140625" style="77" customWidth="1"/>
    <col min="6163" max="6163" width="17.28515625" style="77" customWidth="1"/>
    <col min="6164" max="6402" width="9.140625" style="77"/>
    <col min="6403" max="6403" width="38.140625" style="77" customWidth="1"/>
    <col min="6404" max="6413" width="14.42578125" style="77" bestFit="1" customWidth="1"/>
    <col min="6414" max="6414" width="13.5703125" style="77" bestFit="1" customWidth="1"/>
    <col min="6415" max="6415" width="14.42578125" style="77" bestFit="1" customWidth="1"/>
    <col min="6416" max="6416" width="14" style="77" bestFit="1" customWidth="1"/>
    <col min="6417" max="6417" width="14.42578125" style="77" bestFit="1" customWidth="1"/>
    <col min="6418" max="6418" width="14.140625" style="77" customWidth="1"/>
    <col min="6419" max="6419" width="17.28515625" style="77" customWidth="1"/>
    <col min="6420" max="6658" width="9.140625" style="77"/>
    <col min="6659" max="6659" width="38.140625" style="77" customWidth="1"/>
    <col min="6660" max="6669" width="14.42578125" style="77" bestFit="1" customWidth="1"/>
    <col min="6670" max="6670" width="13.5703125" style="77" bestFit="1" customWidth="1"/>
    <col min="6671" max="6671" width="14.42578125" style="77" bestFit="1" customWidth="1"/>
    <col min="6672" max="6672" width="14" style="77" bestFit="1" customWidth="1"/>
    <col min="6673" max="6673" width="14.42578125" style="77" bestFit="1" customWidth="1"/>
    <col min="6674" max="6674" width="14.140625" style="77" customWidth="1"/>
    <col min="6675" max="6675" width="17.28515625" style="77" customWidth="1"/>
    <col min="6676" max="6914" width="9.140625" style="77"/>
    <col min="6915" max="6915" width="38.140625" style="77" customWidth="1"/>
    <col min="6916" max="6925" width="14.42578125" style="77" bestFit="1" customWidth="1"/>
    <col min="6926" max="6926" width="13.5703125" style="77" bestFit="1" customWidth="1"/>
    <col min="6927" max="6927" width="14.42578125" style="77" bestFit="1" customWidth="1"/>
    <col min="6928" max="6928" width="14" style="77" bestFit="1" customWidth="1"/>
    <col min="6929" max="6929" width="14.42578125" style="77" bestFit="1" customWidth="1"/>
    <col min="6930" max="6930" width="14.140625" style="77" customWidth="1"/>
    <col min="6931" max="6931" width="17.28515625" style="77" customWidth="1"/>
    <col min="6932" max="7170" width="9.140625" style="77"/>
    <col min="7171" max="7171" width="38.140625" style="77" customWidth="1"/>
    <col min="7172" max="7181" width="14.42578125" style="77" bestFit="1" customWidth="1"/>
    <col min="7182" max="7182" width="13.5703125" style="77" bestFit="1" customWidth="1"/>
    <col min="7183" max="7183" width="14.42578125" style="77" bestFit="1" customWidth="1"/>
    <col min="7184" max="7184" width="14" style="77" bestFit="1" customWidth="1"/>
    <col min="7185" max="7185" width="14.42578125" style="77" bestFit="1" customWidth="1"/>
    <col min="7186" max="7186" width="14.140625" style="77" customWidth="1"/>
    <col min="7187" max="7187" width="17.28515625" style="77" customWidth="1"/>
    <col min="7188" max="7426" width="9.140625" style="77"/>
    <col min="7427" max="7427" width="38.140625" style="77" customWidth="1"/>
    <col min="7428" max="7437" width="14.42578125" style="77" bestFit="1" customWidth="1"/>
    <col min="7438" max="7438" width="13.5703125" style="77" bestFit="1" customWidth="1"/>
    <col min="7439" max="7439" width="14.42578125" style="77" bestFit="1" customWidth="1"/>
    <col min="7440" max="7440" width="14" style="77" bestFit="1" customWidth="1"/>
    <col min="7441" max="7441" width="14.42578125" style="77" bestFit="1" customWidth="1"/>
    <col min="7442" max="7442" width="14.140625" style="77" customWidth="1"/>
    <col min="7443" max="7443" width="17.28515625" style="77" customWidth="1"/>
    <col min="7444" max="7682" width="9.140625" style="77"/>
    <col min="7683" max="7683" width="38.140625" style="77" customWidth="1"/>
    <col min="7684" max="7693" width="14.42578125" style="77" bestFit="1" customWidth="1"/>
    <col min="7694" max="7694" width="13.5703125" style="77" bestFit="1" customWidth="1"/>
    <col min="7695" max="7695" width="14.42578125" style="77" bestFit="1" customWidth="1"/>
    <col min="7696" max="7696" width="14" style="77" bestFit="1" customWidth="1"/>
    <col min="7697" max="7697" width="14.42578125" style="77" bestFit="1" customWidth="1"/>
    <col min="7698" max="7698" width="14.140625" style="77" customWidth="1"/>
    <col min="7699" max="7699" width="17.28515625" style="77" customWidth="1"/>
    <col min="7700" max="7938" width="9.140625" style="77"/>
    <col min="7939" max="7939" width="38.140625" style="77" customWidth="1"/>
    <col min="7940" max="7949" width="14.42578125" style="77" bestFit="1" customWidth="1"/>
    <col min="7950" max="7950" width="13.5703125" style="77" bestFit="1" customWidth="1"/>
    <col min="7951" max="7951" width="14.42578125" style="77" bestFit="1" customWidth="1"/>
    <col min="7952" max="7952" width="14" style="77" bestFit="1" customWidth="1"/>
    <col min="7953" max="7953" width="14.42578125" style="77" bestFit="1" customWidth="1"/>
    <col min="7954" max="7954" width="14.140625" style="77" customWidth="1"/>
    <col min="7955" max="7955" width="17.28515625" style="77" customWidth="1"/>
    <col min="7956" max="8194" width="9.140625" style="77"/>
    <col min="8195" max="8195" width="38.140625" style="77" customWidth="1"/>
    <col min="8196" max="8205" width="14.42578125" style="77" bestFit="1" customWidth="1"/>
    <col min="8206" max="8206" width="13.5703125" style="77" bestFit="1" customWidth="1"/>
    <col min="8207" max="8207" width="14.42578125" style="77" bestFit="1" customWidth="1"/>
    <col min="8208" max="8208" width="14" style="77" bestFit="1" customWidth="1"/>
    <col min="8209" max="8209" width="14.42578125" style="77" bestFit="1" customWidth="1"/>
    <col min="8210" max="8210" width="14.140625" style="77" customWidth="1"/>
    <col min="8211" max="8211" width="17.28515625" style="77" customWidth="1"/>
    <col min="8212" max="8450" width="9.140625" style="77"/>
    <col min="8451" max="8451" width="38.140625" style="77" customWidth="1"/>
    <col min="8452" max="8461" width="14.42578125" style="77" bestFit="1" customWidth="1"/>
    <col min="8462" max="8462" width="13.5703125" style="77" bestFit="1" customWidth="1"/>
    <col min="8463" max="8463" width="14.42578125" style="77" bestFit="1" customWidth="1"/>
    <col min="8464" max="8464" width="14" style="77" bestFit="1" customWidth="1"/>
    <col min="8465" max="8465" width="14.42578125" style="77" bestFit="1" customWidth="1"/>
    <col min="8466" max="8466" width="14.140625" style="77" customWidth="1"/>
    <col min="8467" max="8467" width="17.28515625" style="77" customWidth="1"/>
    <col min="8468" max="8706" width="9.140625" style="77"/>
    <col min="8707" max="8707" width="38.140625" style="77" customWidth="1"/>
    <col min="8708" max="8717" width="14.42578125" style="77" bestFit="1" customWidth="1"/>
    <col min="8718" max="8718" width="13.5703125" style="77" bestFit="1" customWidth="1"/>
    <col min="8719" max="8719" width="14.42578125" style="77" bestFit="1" customWidth="1"/>
    <col min="8720" max="8720" width="14" style="77" bestFit="1" customWidth="1"/>
    <col min="8721" max="8721" width="14.42578125" style="77" bestFit="1" customWidth="1"/>
    <col min="8722" max="8722" width="14.140625" style="77" customWidth="1"/>
    <col min="8723" max="8723" width="17.28515625" style="77" customWidth="1"/>
    <col min="8724" max="8962" width="9.140625" style="77"/>
    <col min="8963" max="8963" width="38.140625" style="77" customWidth="1"/>
    <col min="8964" max="8973" width="14.42578125" style="77" bestFit="1" customWidth="1"/>
    <col min="8974" max="8974" width="13.5703125" style="77" bestFit="1" customWidth="1"/>
    <col min="8975" max="8975" width="14.42578125" style="77" bestFit="1" customWidth="1"/>
    <col min="8976" max="8976" width="14" style="77" bestFit="1" customWidth="1"/>
    <col min="8977" max="8977" width="14.42578125" style="77" bestFit="1" customWidth="1"/>
    <col min="8978" max="8978" width="14.140625" style="77" customWidth="1"/>
    <col min="8979" max="8979" width="17.28515625" style="77" customWidth="1"/>
    <col min="8980" max="9218" width="9.140625" style="77"/>
    <col min="9219" max="9219" width="38.140625" style="77" customWidth="1"/>
    <col min="9220" max="9229" width="14.42578125" style="77" bestFit="1" customWidth="1"/>
    <col min="9230" max="9230" width="13.5703125" style="77" bestFit="1" customWidth="1"/>
    <col min="9231" max="9231" width="14.42578125" style="77" bestFit="1" customWidth="1"/>
    <col min="9232" max="9232" width="14" style="77" bestFit="1" customWidth="1"/>
    <col min="9233" max="9233" width="14.42578125" style="77" bestFit="1" customWidth="1"/>
    <col min="9234" max="9234" width="14.140625" style="77" customWidth="1"/>
    <col min="9235" max="9235" width="17.28515625" style="77" customWidth="1"/>
    <col min="9236" max="9474" width="9.140625" style="77"/>
    <col min="9475" max="9475" width="38.140625" style="77" customWidth="1"/>
    <col min="9476" max="9485" width="14.42578125" style="77" bestFit="1" customWidth="1"/>
    <col min="9486" max="9486" width="13.5703125" style="77" bestFit="1" customWidth="1"/>
    <col min="9487" max="9487" width="14.42578125" style="77" bestFit="1" customWidth="1"/>
    <col min="9488" max="9488" width="14" style="77" bestFit="1" customWidth="1"/>
    <col min="9489" max="9489" width="14.42578125" style="77" bestFit="1" customWidth="1"/>
    <col min="9490" max="9490" width="14.140625" style="77" customWidth="1"/>
    <col min="9491" max="9491" width="17.28515625" style="77" customWidth="1"/>
    <col min="9492" max="9730" width="9.140625" style="77"/>
    <col min="9731" max="9731" width="38.140625" style="77" customWidth="1"/>
    <col min="9732" max="9741" width="14.42578125" style="77" bestFit="1" customWidth="1"/>
    <col min="9742" max="9742" width="13.5703125" style="77" bestFit="1" customWidth="1"/>
    <col min="9743" max="9743" width="14.42578125" style="77" bestFit="1" customWidth="1"/>
    <col min="9744" max="9744" width="14" style="77" bestFit="1" customWidth="1"/>
    <col min="9745" max="9745" width="14.42578125" style="77" bestFit="1" customWidth="1"/>
    <col min="9746" max="9746" width="14.140625" style="77" customWidth="1"/>
    <col min="9747" max="9747" width="17.28515625" style="77" customWidth="1"/>
    <col min="9748" max="9986" width="9.140625" style="77"/>
    <col min="9987" max="9987" width="38.140625" style="77" customWidth="1"/>
    <col min="9988" max="9997" width="14.42578125" style="77" bestFit="1" customWidth="1"/>
    <col min="9998" max="9998" width="13.5703125" style="77" bestFit="1" customWidth="1"/>
    <col min="9999" max="9999" width="14.42578125" style="77" bestFit="1" customWidth="1"/>
    <col min="10000" max="10000" width="14" style="77" bestFit="1" customWidth="1"/>
    <col min="10001" max="10001" width="14.42578125" style="77" bestFit="1" customWidth="1"/>
    <col min="10002" max="10002" width="14.140625" style="77" customWidth="1"/>
    <col min="10003" max="10003" width="17.28515625" style="77" customWidth="1"/>
    <col min="10004" max="10242" width="9.140625" style="77"/>
    <col min="10243" max="10243" width="38.140625" style="77" customWidth="1"/>
    <col min="10244" max="10253" width="14.42578125" style="77" bestFit="1" customWidth="1"/>
    <col min="10254" max="10254" width="13.5703125" style="77" bestFit="1" customWidth="1"/>
    <col min="10255" max="10255" width="14.42578125" style="77" bestFit="1" customWidth="1"/>
    <col min="10256" max="10256" width="14" style="77" bestFit="1" customWidth="1"/>
    <col min="10257" max="10257" width="14.42578125" style="77" bestFit="1" customWidth="1"/>
    <col min="10258" max="10258" width="14.140625" style="77" customWidth="1"/>
    <col min="10259" max="10259" width="17.28515625" style="77" customWidth="1"/>
    <col min="10260" max="10498" width="9.140625" style="77"/>
    <col min="10499" max="10499" width="38.140625" style="77" customWidth="1"/>
    <col min="10500" max="10509" width="14.42578125" style="77" bestFit="1" customWidth="1"/>
    <col min="10510" max="10510" width="13.5703125" style="77" bestFit="1" customWidth="1"/>
    <col min="10511" max="10511" width="14.42578125" style="77" bestFit="1" customWidth="1"/>
    <col min="10512" max="10512" width="14" style="77" bestFit="1" customWidth="1"/>
    <col min="10513" max="10513" width="14.42578125" style="77" bestFit="1" customWidth="1"/>
    <col min="10514" max="10514" width="14.140625" style="77" customWidth="1"/>
    <col min="10515" max="10515" width="17.28515625" style="77" customWidth="1"/>
    <col min="10516" max="10754" width="9.140625" style="77"/>
    <col min="10755" max="10755" width="38.140625" style="77" customWidth="1"/>
    <col min="10756" max="10765" width="14.42578125" style="77" bestFit="1" customWidth="1"/>
    <col min="10766" max="10766" width="13.5703125" style="77" bestFit="1" customWidth="1"/>
    <col min="10767" max="10767" width="14.42578125" style="77" bestFit="1" customWidth="1"/>
    <col min="10768" max="10768" width="14" style="77" bestFit="1" customWidth="1"/>
    <col min="10769" max="10769" width="14.42578125" style="77" bestFit="1" customWidth="1"/>
    <col min="10770" max="10770" width="14.140625" style="77" customWidth="1"/>
    <col min="10771" max="10771" width="17.28515625" style="77" customWidth="1"/>
    <col min="10772" max="11010" width="9.140625" style="77"/>
    <col min="11011" max="11011" width="38.140625" style="77" customWidth="1"/>
    <col min="11012" max="11021" width="14.42578125" style="77" bestFit="1" customWidth="1"/>
    <col min="11022" max="11022" width="13.5703125" style="77" bestFit="1" customWidth="1"/>
    <col min="11023" max="11023" width="14.42578125" style="77" bestFit="1" customWidth="1"/>
    <col min="11024" max="11024" width="14" style="77" bestFit="1" customWidth="1"/>
    <col min="11025" max="11025" width="14.42578125" style="77" bestFit="1" customWidth="1"/>
    <col min="11026" max="11026" width="14.140625" style="77" customWidth="1"/>
    <col min="11027" max="11027" width="17.28515625" style="77" customWidth="1"/>
    <col min="11028" max="11266" width="9.140625" style="77"/>
    <col min="11267" max="11267" width="38.140625" style="77" customWidth="1"/>
    <col min="11268" max="11277" width="14.42578125" style="77" bestFit="1" customWidth="1"/>
    <col min="11278" max="11278" width="13.5703125" style="77" bestFit="1" customWidth="1"/>
    <col min="11279" max="11279" width="14.42578125" style="77" bestFit="1" customWidth="1"/>
    <col min="11280" max="11280" width="14" style="77" bestFit="1" customWidth="1"/>
    <col min="11281" max="11281" width="14.42578125" style="77" bestFit="1" customWidth="1"/>
    <col min="11282" max="11282" width="14.140625" style="77" customWidth="1"/>
    <col min="11283" max="11283" width="17.28515625" style="77" customWidth="1"/>
    <col min="11284" max="11522" width="9.140625" style="77"/>
    <col min="11523" max="11523" width="38.140625" style="77" customWidth="1"/>
    <col min="11524" max="11533" width="14.42578125" style="77" bestFit="1" customWidth="1"/>
    <col min="11534" max="11534" width="13.5703125" style="77" bestFit="1" customWidth="1"/>
    <col min="11535" max="11535" width="14.42578125" style="77" bestFit="1" customWidth="1"/>
    <col min="11536" max="11536" width="14" style="77" bestFit="1" customWidth="1"/>
    <col min="11537" max="11537" width="14.42578125" style="77" bestFit="1" customWidth="1"/>
    <col min="11538" max="11538" width="14.140625" style="77" customWidth="1"/>
    <col min="11539" max="11539" width="17.28515625" style="77" customWidth="1"/>
    <col min="11540" max="11778" width="9.140625" style="77"/>
    <col min="11779" max="11779" width="38.140625" style="77" customWidth="1"/>
    <col min="11780" max="11789" width="14.42578125" style="77" bestFit="1" customWidth="1"/>
    <col min="11790" max="11790" width="13.5703125" style="77" bestFit="1" customWidth="1"/>
    <col min="11791" max="11791" width="14.42578125" style="77" bestFit="1" customWidth="1"/>
    <col min="11792" max="11792" width="14" style="77" bestFit="1" customWidth="1"/>
    <col min="11793" max="11793" width="14.42578125" style="77" bestFit="1" customWidth="1"/>
    <col min="11794" max="11794" width="14.140625" style="77" customWidth="1"/>
    <col min="11795" max="11795" width="17.28515625" style="77" customWidth="1"/>
    <col min="11796" max="12034" width="9.140625" style="77"/>
    <col min="12035" max="12035" width="38.140625" style="77" customWidth="1"/>
    <col min="12036" max="12045" width="14.42578125" style="77" bestFit="1" customWidth="1"/>
    <col min="12046" max="12046" width="13.5703125" style="77" bestFit="1" customWidth="1"/>
    <col min="12047" max="12047" width="14.42578125" style="77" bestFit="1" customWidth="1"/>
    <col min="12048" max="12048" width="14" style="77" bestFit="1" customWidth="1"/>
    <col min="12049" max="12049" width="14.42578125" style="77" bestFit="1" customWidth="1"/>
    <col min="12050" max="12050" width="14.140625" style="77" customWidth="1"/>
    <col min="12051" max="12051" width="17.28515625" style="77" customWidth="1"/>
    <col min="12052" max="12290" width="9.140625" style="77"/>
    <col min="12291" max="12291" width="38.140625" style="77" customWidth="1"/>
    <col min="12292" max="12301" width="14.42578125" style="77" bestFit="1" customWidth="1"/>
    <col min="12302" max="12302" width="13.5703125" style="77" bestFit="1" customWidth="1"/>
    <col min="12303" max="12303" width="14.42578125" style="77" bestFit="1" customWidth="1"/>
    <col min="12304" max="12304" width="14" style="77" bestFit="1" customWidth="1"/>
    <col min="12305" max="12305" width="14.42578125" style="77" bestFit="1" customWidth="1"/>
    <col min="12306" max="12306" width="14.140625" style="77" customWidth="1"/>
    <col min="12307" max="12307" width="17.28515625" style="77" customWidth="1"/>
    <col min="12308" max="12546" width="9.140625" style="77"/>
    <col min="12547" max="12547" width="38.140625" style="77" customWidth="1"/>
    <col min="12548" max="12557" width="14.42578125" style="77" bestFit="1" customWidth="1"/>
    <col min="12558" max="12558" width="13.5703125" style="77" bestFit="1" customWidth="1"/>
    <col min="12559" max="12559" width="14.42578125" style="77" bestFit="1" customWidth="1"/>
    <col min="12560" max="12560" width="14" style="77" bestFit="1" customWidth="1"/>
    <col min="12561" max="12561" width="14.42578125" style="77" bestFit="1" customWidth="1"/>
    <col min="12562" max="12562" width="14.140625" style="77" customWidth="1"/>
    <col min="12563" max="12563" width="17.28515625" style="77" customWidth="1"/>
    <col min="12564" max="12802" width="9.140625" style="77"/>
    <col min="12803" max="12803" width="38.140625" style="77" customWidth="1"/>
    <col min="12804" max="12813" width="14.42578125" style="77" bestFit="1" customWidth="1"/>
    <col min="12814" max="12814" width="13.5703125" style="77" bestFit="1" customWidth="1"/>
    <col min="12815" max="12815" width="14.42578125" style="77" bestFit="1" customWidth="1"/>
    <col min="12816" max="12816" width="14" style="77" bestFit="1" customWidth="1"/>
    <col min="12817" max="12817" width="14.42578125" style="77" bestFit="1" customWidth="1"/>
    <col min="12818" max="12818" width="14.140625" style="77" customWidth="1"/>
    <col min="12819" max="12819" width="17.28515625" style="77" customWidth="1"/>
    <col min="12820" max="13058" width="9.140625" style="77"/>
    <col min="13059" max="13059" width="38.140625" style="77" customWidth="1"/>
    <col min="13060" max="13069" width="14.42578125" style="77" bestFit="1" customWidth="1"/>
    <col min="13070" max="13070" width="13.5703125" style="77" bestFit="1" customWidth="1"/>
    <col min="13071" max="13071" width="14.42578125" style="77" bestFit="1" customWidth="1"/>
    <col min="13072" max="13072" width="14" style="77" bestFit="1" customWidth="1"/>
    <col min="13073" max="13073" width="14.42578125" style="77" bestFit="1" customWidth="1"/>
    <col min="13074" max="13074" width="14.140625" style="77" customWidth="1"/>
    <col min="13075" max="13075" width="17.28515625" style="77" customWidth="1"/>
    <col min="13076" max="13314" width="9.140625" style="77"/>
    <col min="13315" max="13315" width="38.140625" style="77" customWidth="1"/>
    <col min="13316" max="13325" width="14.42578125" style="77" bestFit="1" customWidth="1"/>
    <col min="13326" max="13326" width="13.5703125" style="77" bestFit="1" customWidth="1"/>
    <col min="13327" max="13327" width="14.42578125" style="77" bestFit="1" customWidth="1"/>
    <col min="13328" max="13328" width="14" style="77" bestFit="1" customWidth="1"/>
    <col min="13329" max="13329" width="14.42578125" style="77" bestFit="1" customWidth="1"/>
    <col min="13330" max="13330" width="14.140625" style="77" customWidth="1"/>
    <col min="13331" max="13331" width="17.28515625" style="77" customWidth="1"/>
    <col min="13332" max="13570" width="9.140625" style="77"/>
    <col min="13571" max="13571" width="38.140625" style="77" customWidth="1"/>
    <col min="13572" max="13581" width="14.42578125" style="77" bestFit="1" customWidth="1"/>
    <col min="13582" max="13582" width="13.5703125" style="77" bestFit="1" customWidth="1"/>
    <col min="13583" max="13583" width="14.42578125" style="77" bestFit="1" customWidth="1"/>
    <col min="13584" max="13584" width="14" style="77" bestFit="1" customWidth="1"/>
    <col min="13585" max="13585" width="14.42578125" style="77" bestFit="1" customWidth="1"/>
    <col min="13586" max="13586" width="14.140625" style="77" customWidth="1"/>
    <col min="13587" max="13587" width="17.28515625" style="77" customWidth="1"/>
    <col min="13588" max="13826" width="9.140625" style="77"/>
    <col min="13827" max="13827" width="38.140625" style="77" customWidth="1"/>
    <col min="13828" max="13837" width="14.42578125" style="77" bestFit="1" customWidth="1"/>
    <col min="13838" max="13838" width="13.5703125" style="77" bestFit="1" customWidth="1"/>
    <col min="13839" max="13839" width="14.42578125" style="77" bestFit="1" customWidth="1"/>
    <col min="13840" max="13840" width="14" style="77" bestFit="1" customWidth="1"/>
    <col min="13841" max="13841" width="14.42578125" style="77" bestFit="1" customWidth="1"/>
    <col min="13842" max="13842" width="14.140625" style="77" customWidth="1"/>
    <col min="13843" max="13843" width="17.28515625" style="77" customWidth="1"/>
    <col min="13844" max="14082" width="9.140625" style="77"/>
    <col min="14083" max="14083" width="38.140625" style="77" customWidth="1"/>
    <col min="14084" max="14093" width="14.42578125" style="77" bestFit="1" customWidth="1"/>
    <col min="14094" max="14094" width="13.5703125" style="77" bestFit="1" customWidth="1"/>
    <col min="14095" max="14095" width="14.42578125" style="77" bestFit="1" customWidth="1"/>
    <col min="14096" max="14096" width="14" style="77" bestFit="1" customWidth="1"/>
    <col min="14097" max="14097" width="14.42578125" style="77" bestFit="1" customWidth="1"/>
    <col min="14098" max="14098" width="14.140625" style="77" customWidth="1"/>
    <col min="14099" max="14099" width="17.28515625" style="77" customWidth="1"/>
    <col min="14100" max="14338" width="9.140625" style="77"/>
    <col min="14339" max="14339" width="38.140625" style="77" customWidth="1"/>
    <col min="14340" max="14349" width="14.42578125" style="77" bestFit="1" customWidth="1"/>
    <col min="14350" max="14350" width="13.5703125" style="77" bestFit="1" customWidth="1"/>
    <col min="14351" max="14351" width="14.42578125" style="77" bestFit="1" customWidth="1"/>
    <col min="14352" max="14352" width="14" style="77" bestFit="1" customWidth="1"/>
    <col min="14353" max="14353" width="14.42578125" style="77" bestFit="1" customWidth="1"/>
    <col min="14354" max="14354" width="14.140625" style="77" customWidth="1"/>
    <col min="14355" max="14355" width="17.28515625" style="77" customWidth="1"/>
    <col min="14356" max="14594" width="9.140625" style="77"/>
    <col min="14595" max="14595" width="38.140625" style="77" customWidth="1"/>
    <col min="14596" max="14605" width="14.42578125" style="77" bestFit="1" customWidth="1"/>
    <col min="14606" max="14606" width="13.5703125" style="77" bestFit="1" customWidth="1"/>
    <col min="14607" max="14607" width="14.42578125" style="77" bestFit="1" customWidth="1"/>
    <col min="14608" max="14608" width="14" style="77" bestFit="1" customWidth="1"/>
    <col min="14609" max="14609" width="14.42578125" style="77" bestFit="1" customWidth="1"/>
    <col min="14610" max="14610" width="14.140625" style="77" customWidth="1"/>
    <col min="14611" max="14611" width="17.28515625" style="77" customWidth="1"/>
    <col min="14612" max="14850" width="9.140625" style="77"/>
    <col min="14851" max="14851" width="38.140625" style="77" customWidth="1"/>
    <col min="14852" max="14861" width="14.42578125" style="77" bestFit="1" customWidth="1"/>
    <col min="14862" max="14862" width="13.5703125" style="77" bestFit="1" customWidth="1"/>
    <col min="14863" max="14863" width="14.42578125" style="77" bestFit="1" customWidth="1"/>
    <col min="14864" max="14864" width="14" style="77" bestFit="1" customWidth="1"/>
    <col min="14865" max="14865" width="14.42578125" style="77" bestFit="1" customWidth="1"/>
    <col min="14866" max="14866" width="14.140625" style="77" customWidth="1"/>
    <col min="14867" max="14867" width="17.28515625" style="77" customWidth="1"/>
    <col min="14868" max="15106" width="9.140625" style="77"/>
    <col min="15107" max="15107" width="38.140625" style="77" customWidth="1"/>
    <col min="15108" max="15117" width="14.42578125" style="77" bestFit="1" customWidth="1"/>
    <col min="15118" max="15118" width="13.5703125" style="77" bestFit="1" customWidth="1"/>
    <col min="15119" max="15119" width="14.42578125" style="77" bestFit="1" customWidth="1"/>
    <col min="15120" max="15120" width="14" style="77" bestFit="1" customWidth="1"/>
    <col min="15121" max="15121" width="14.42578125" style="77" bestFit="1" customWidth="1"/>
    <col min="15122" max="15122" width="14.140625" style="77" customWidth="1"/>
    <col min="15123" max="15123" width="17.28515625" style="77" customWidth="1"/>
    <col min="15124" max="15362" width="9.140625" style="77"/>
    <col min="15363" max="15363" width="38.140625" style="77" customWidth="1"/>
    <col min="15364" max="15373" width="14.42578125" style="77" bestFit="1" customWidth="1"/>
    <col min="15374" max="15374" width="13.5703125" style="77" bestFit="1" customWidth="1"/>
    <col min="15375" max="15375" width="14.42578125" style="77" bestFit="1" customWidth="1"/>
    <col min="15376" max="15376" width="14" style="77" bestFit="1" customWidth="1"/>
    <col min="15377" max="15377" width="14.42578125" style="77" bestFit="1" customWidth="1"/>
    <col min="15378" max="15378" width="14.140625" style="77" customWidth="1"/>
    <col min="15379" max="15379" width="17.28515625" style="77" customWidth="1"/>
    <col min="15380" max="15618" width="9.140625" style="77"/>
    <col min="15619" max="15619" width="38.140625" style="77" customWidth="1"/>
    <col min="15620" max="15629" width="14.42578125" style="77" bestFit="1" customWidth="1"/>
    <col min="15630" max="15630" width="13.5703125" style="77" bestFit="1" customWidth="1"/>
    <col min="15631" max="15631" width="14.42578125" style="77" bestFit="1" customWidth="1"/>
    <col min="15632" max="15632" width="14" style="77" bestFit="1" customWidth="1"/>
    <col min="15633" max="15633" width="14.42578125" style="77" bestFit="1" customWidth="1"/>
    <col min="15634" max="15634" width="14.140625" style="77" customWidth="1"/>
    <col min="15635" max="15635" width="17.28515625" style="77" customWidth="1"/>
    <col min="15636" max="15874" width="9.140625" style="77"/>
    <col min="15875" max="15875" width="38.140625" style="77" customWidth="1"/>
    <col min="15876" max="15885" width="14.42578125" style="77" bestFit="1" customWidth="1"/>
    <col min="15886" max="15886" width="13.5703125" style="77" bestFit="1" customWidth="1"/>
    <col min="15887" max="15887" width="14.42578125" style="77" bestFit="1" customWidth="1"/>
    <col min="15888" max="15888" width="14" style="77" bestFit="1" customWidth="1"/>
    <col min="15889" max="15889" width="14.42578125" style="77" bestFit="1" customWidth="1"/>
    <col min="15890" max="15890" width="14.140625" style="77" customWidth="1"/>
    <col min="15891" max="15891" width="17.28515625" style="77" customWidth="1"/>
    <col min="15892" max="16130" width="9.140625" style="77"/>
    <col min="16131" max="16131" width="38.140625" style="77" customWidth="1"/>
    <col min="16132" max="16141" width="14.42578125" style="77" bestFit="1" customWidth="1"/>
    <col min="16142" max="16142" width="13.5703125" style="77" bestFit="1" customWidth="1"/>
    <col min="16143" max="16143" width="14.42578125" style="77" bestFit="1" customWidth="1"/>
    <col min="16144" max="16144" width="14" style="77" bestFit="1" customWidth="1"/>
    <col min="16145" max="16145" width="14.42578125" style="77" bestFit="1" customWidth="1"/>
    <col min="16146" max="16146" width="14.140625" style="77" customWidth="1"/>
    <col min="16147" max="16147" width="17.28515625" style="77" customWidth="1"/>
    <col min="16148" max="16384" width="9.140625" style="77"/>
  </cols>
  <sheetData>
    <row r="1" spans="1:22" ht="15" customHeight="1"/>
    <row r="2" spans="1:22" ht="15" customHeight="1"/>
    <row r="3" spans="1:22" ht="26.25">
      <c r="A3" s="31" t="s">
        <v>302</v>
      </c>
    </row>
    <row r="4" spans="1:22">
      <c r="A4" s="11" t="s">
        <v>303</v>
      </c>
    </row>
    <row r="5" spans="1:22">
      <c r="A5" s="11" t="s">
        <v>304</v>
      </c>
    </row>
    <row r="8" spans="1:22" ht="26.25">
      <c r="A8" s="229" t="s">
        <v>52</v>
      </c>
      <c r="B8" s="230"/>
      <c r="C8" s="230"/>
      <c r="D8" s="230"/>
      <c r="E8" s="230"/>
      <c r="F8" s="230"/>
      <c r="G8" s="230"/>
      <c r="H8" s="230"/>
      <c r="I8" s="230"/>
      <c r="J8" s="230"/>
      <c r="K8" s="230"/>
      <c r="L8" s="230"/>
      <c r="M8" s="230"/>
      <c r="N8" s="230"/>
      <c r="O8" s="230"/>
      <c r="P8" s="230"/>
      <c r="Q8" s="230"/>
      <c r="R8" s="230"/>
      <c r="S8" s="291"/>
      <c r="T8" s="230"/>
      <c r="U8" s="316"/>
      <c r="V8" s="329"/>
    </row>
    <row r="9" spans="1:22" s="157" customFormat="1" ht="26.25" customHeight="1">
      <c r="A9" s="324" t="s">
        <v>444</v>
      </c>
      <c r="B9" s="323"/>
      <c r="C9" s="323"/>
      <c r="D9" s="323"/>
      <c r="E9" s="323"/>
      <c r="F9" s="323"/>
      <c r="G9" s="323"/>
      <c r="H9" s="323"/>
      <c r="I9" s="323"/>
      <c r="J9" s="323"/>
      <c r="K9" s="323"/>
      <c r="L9" s="323"/>
      <c r="M9" s="323"/>
      <c r="N9" s="323"/>
      <c r="O9" s="323"/>
      <c r="P9" s="323"/>
      <c r="Q9" s="323"/>
      <c r="R9" s="323"/>
      <c r="S9" s="323"/>
      <c r="T9" s="323"/>
      <c r="U9" s="323"/>
      <c r="V9" s="326"/>
    </row>
    <row r="10" spans="1:22" s="11" customFormat="1" ht="46.5" customHeight="1">
      <c r="A10" s="49" t="s">
        <v>305</v>
      </c>
      <c r="B10" s="48">
        <v>2001</v>
      </c>
      <c r="C10" s="48">
        <v>2002</v>
      </c>
      <c r="D10" s="48">
        <v>2003</v>
      </c>
      <c r="E10" s="48">
        <v>2004</v>
      </c>
      <c r="F10" s="48">
        <v>2005</v>
      </c>
      <c r="G10" s="48">
        <v>2006</v>
      </c>
      <c r="H10" s="48">
        <v>2007</v>
      </c>
      <c r="I10" s="48">
        <v>2008</v>
      </c>
      <c r="J10" s="48">
        <v>2009</v>
      </c>
      <c r="K10" s="48">
        <v>2010</v>
      </c>
      <c r="L10" s="48">
        <v>2011</v>
      </c>
      <c r="M10" s="48">
        <v>2012</v>
      </c>
      <c r="N10" s="48">
        <v>2013</v>
      </c>
      <c r="O10" s="48">
        <v>2014</v>
      </c>
      <c r="P10" s="12">
        <v>2015</v>
      </c>
      <c r="Q10" s="48">
        <v>2016</v>
      </c>
      <c r="R10" s="48">
        <v>2017</v>
      </c>
      <c r="S10" s="328">
        <v>2018</v>
      </c>
      <c r="T10" s="339" t="s">
        <v>559</v>
      </c>
      <c r="U10" s="335" t="s">
        <v>492</v>
      </c>
      <c r="V10" s="12" t="s">
        <v>438</v>
      </c>
    </row>
    <row r="11" spans="1:22">
      <c r="A11" s="4" t="s">
        <v>60</v>
      </c>
      <c r="B11" s="4">
        <v>100</v>
      </c>
      <c r="C11" s="4">
        <v>99</v>
      </c>
      <c r="D11" s="4">
        <v>98</v>
      </c>
      <c r="E11" s="4">
        <v>101</v>
      </c>
      <c r="F11" s="4">
        <v>97</v>
      </c>
      <c r="G11" s="4">
        <v>95</v>
      </c>
      <c r="H11" s="4">
        <v>94</v>
      </c>
      <c r="I11" s="4">
        <v>94</v>
      </c>
      <c r="J11" s="4">
        <v>81</v>
      </c>
      <c r="K11" s="4">
        <v>72</v>
      </c>
      <c r="L11" s="4">
        <v>106</v>
      </c>
      <c r="M11" s="4">
        <v>92</v>
      </c>
      <c r="N11" s="4">
        <v>103</v>
      </c>
      <c r="O11" s="4">
        <v>92</v>
      </c>
      <c r="P11" s="5">
        <v>90</v>
      </c>
      <c r="Q11" s="5">
        <v>90</v>
      </c>
      <c r="R11" s="5">
        <v>90</v>
      </c>
      <c r="S11" s="120">
        <v>88</v>
      </c>
      <c r="T11" s="340">
        <v>340000</v>
      </c>
      <c r="U11" s="336">
        <f>(S11-R11)/S11</f>
        <v>-2.2727272727272728E-2</v>
      </c>
      <c r="V11" s="4"/>
    </row>
    <row r="12" spans="1:22">
      <c r="A12" s="4" t="s">
        <v>61</v>
      </c>
      <c r="B12" s="4">
        <v>100</v>
      </c>
      <c r="C12" s="4">
        <v>105</v>
      </c>
      <c r="D12" s="4">
        <v>113</v>
      </c>
      <c r="E12" s="4">
        <v>116</v>
      </c>
      <c r="F12" s="4">
        <v>145</v>
      </c>
      <c r="G12" s="4">
        <v>153</v>
      </c>
      <c r="H12" s="4">
        <v>167</v>
      </c>
      <c r="I12" s="4">
        <v>160</v>
      </c>
      <c r="J12" s="4">
        <v>163</v>
      </c>
      <c r="K12" s="4">
        <v>186</v>
      </c>
      <c r="L12" s="4">
        <v>170</v>
      </c>
      <c r="M12" s="4">
        <v>161</v>
      </c>
      <c r="N12" s="4">
        <v>166</v>
      </c>
      <c r="O12" s="4">
        <v>173</v>
      </c>
      <c r="P12" s="5">
        <v>192</v>
      </c>
      <c r="Q12" s="5">
        <v>197</v>
      </c>
      <c r="R12" s="5">
        <v>236</v>
      </c>
      <c r="S12" s="120">
        <v>213</v>
      </c>
      <c r="T12" s="340">
        <v>58000</v>
      </c>
      <c r="U12" s="336">
        <f t="shared" ref="U12:U18" si="0">(S12-R12)/S12</f>
        <v>-0.107981220657277</v>
      </c>
      <c r="V12" s="4"/>
    </row>
    <row r="13" spans="1:22">
      <c r="A13" s="4" t="s">
        <v>62</v>
      </c>
      <c r="B13" s="4">
        <v>100</v>
      </c>
      <c r="C13" s="4">
        <v>117</v>
      </c>
      <c r="D13" s="4">
        <v>120</v>
      </c>
      <c r="E13" s="4">
        <v>119</v>
      </c>
      <c r="F13" s="4">
        <v>119</v>
      </c>
      <c r="G13" s="4">
        <v>116</v>
      </c>
      <c r="H13" s="4">
        <v>119</v>
      </c>
      <c r="I13" s="4">
        <v>111</v>
      </c>
      <c r="J13" s="4">
        <v>142</v>
      </c>
      <c r="K13" s="4">
        <v>142</v>
      </c>
      <c r="L13" s="4">
        <v>113</v>
      </c>
      <c r="M13" s="4">
        <v>97</v>
      </c>
      <c r="N13" s="4">
        <v>133</v>
      </c>
      <c r="O13" s="4">
        <v>122</v>
      </c>
      <c r="P13" s="5">
        <v>113</v>
      </c>
      <c r="Q13" s="5">
        <v>131</v>
      </c>
      <c r="R13" s="5">
        <v>115</v>
      </c>
      <c r="S13" s="120">
        <v>111</v>
      </c>
      <c r="T13" s="340">
        <v>405000</v>
      </c>
      <c r="U13" s="336">
        <f t="shared" si="0"/>
        <v>-3.6036036036036036E-2</v>
      </c>
      <c r="V13" s="4"/>
    </row>
    <row r="14" spans="1:22">
      <c r="A14" s="4" t="s">
        <v>63</v>
      </c>
      <c r="B14" s="4">
        <v>100</v>
      </c>
      <c r="C14" s="4">
        <v>99</v>
      </c>
      <c r="D14" s="4">
        <v>107</v>
      </c>
      <c r="E14" s="4">
        <v>115</v>
      </c>
      <c r="F14" s="4">
        <v>122</v>
      </c>
      <c r="G14" s="4">
        <v>123</v>
      </c>
      <c r="H14" s="4">
        <v>168</v>
      </c>
      <c r="I14" s="4">
        <v>184</v>
      </c>
      <c r="J14" s="4">
        <v>172</v>
      </c>
      <c r="K14" s="4">
        <v>192</v>
      </c>
      <c r="L14" s="4">
        <v>230</v>
      </c>
      <c r="M14" s="4">
        <v>207</v>
      </c>
      <c r="N14" s="4">
        <v>222</v>
      </c>
      <c r="O14" s="4">
        <v>246</v>
      </c>
      <c r="P14" s="5">
        <v>248</v>
      </c>
      <c r="Q14" s="5">
        <v>175</v>
      </c>
      <c r="R14" s="5">
        <v>179</v>
      </c>
      <c r="S14" s="120">
        <v>172</v>
      </c>
      <c r="T14" s="340">
        <v>231000</v>
      </c>
      <c r="U14" s="336">
        <f t="shared" si="0"/>
        <v>-4.0697674418604654E-2</v>
      </c>
      <c r="V14" s="4"/>
    </row>
    <row r="15" spans="1:22">
      <c r="A15" s="4" t="s">
        <v>306</v>
      </c>
      <c r="B15" s="4">
        <v>100</v>
      </c>
      <c r="C15" s="4">
        <v>110</v>
      </c>
      <c r="D15" s="4">
        <v>119</v>
      </c>
      <c r="E15" s="4">
        <v>100</v>
      </c>
      <c r="F15" s="4">
        <v>113</v>
      </c>
      <c r="G15" s="4">
        <v>93</v>
      </c>
      <c r="H15" s="4">
        <v>94</v>
      </c>
      <c r="I15" s="4">
        <v>97</v>
      </c>
      <c r="J15" s="4">
        <v>81</v>
      </c>
      <c r="K15" s="4">
        <v>89</v>
      </c>
      <c r="L15" s="4">
        <v>100</v>
      </c>
      <c r="M15" s="4">
        <v>102</v>
      </c>
      <c r="N15" s="4">
        <v>100</v>
      </c>
      <c r="O15" s="4">
        <v>106</v>
      </c>
      <c r="P15" s="5">
        <v>112</v>
      </c>
      <c r="Q15" s="5">
        <v>114</v>
      </c>
      <c r="R15" s="5">
        <v>109</v>
      </c>
      <c r="S15" s="120">
        <v>121</v>
      </c>
      <c r="T15" s="340">
        <v>261000</v>
      </c>
      <c r="U15" s="336">
        <f t="shared" si="0"/>
        <v>9.9173553719008267E-2</v>
      </c>
      <c r="V15" s="4"/>
    </row>
    <row r="16" spans="1:22">
      <c r="A16" s="4" t="s">
        <v>65</v>
      </c>
      <c r="B16" s="4">
        <v>100</v>
      </c>
      <c r="C16" s="4">
        <v>79</v>
      </c>
      <c r="D16" s="4">
        <v>77</v>
      </c>
      <c r="E16" s="4">
        <v>88</v>
      </c>
      <c r="F16" s="4">
        <v>87</v>
      </c>
      <c r="G16" s="4">
        <v>96</v>
      </c>
      <c r="H16" s="4">
        <v>102</v>
      </c>
      <c r="I16" s="4">
        <v>95</v>
      </c>
      <c r="J16" s="4">
        <v>100</v>
      </c>
      <c r="K16" s="4">
        <v>94</v>
      </c>
      <c r="L16" s="4">
        <v>101</v>
      </c>
      <c r="M16" s="4">
        <v>101</v>
      </c>
      <c r="N16" s="4">
        <v>101</v>
      </c>
      <c r="O16" s="4">
        <v>104</v>
      </c>
      <c r="P16" s="5">
        <v>98</v>
      </c>
      <c r="Q16" s="5">
        <v>87</v>
      </c>
      <c r="R16" s="5">
        <v>86</v>
      </c>
      <c r="S16" s="120">
        <v>81</v>
      </c>
      <c r="T16" s="340">
        <v>210000</v>
      </c>
      <c r="U16" s="336">
        <f t="shared" si="0"/>
        <v>-6.1728395061728392E-2</v>
      </c>
      <c r="V16" s="4"/>
    </row>
    <row r="17" spans="1:33">
      <c r="A17" s="265" t="s">
        <v>66</v>
      </c>
      <c r="B17" s="265">
        <v>100</v>
      </c>
      <c r="C17" s="265">
        <v>73</v>
      </c>
      <c r="D17" s="265">
        <v>93</v>
      </c>
      <c r="E17" s="265">
        <v>122</v>
      </c>
      <c r="F17" s="265">
        <v>128</v>
      </c>
      <c r="G17" s="265">
        <v>131</v>
      </c>
      <c r="H17" s="265">
        <v>126</v>
      </c>
      <c r="I17" s="265">
        <v>127</v>
      </c>
      <c r="J17" s="265">
        <v>88</v>
      </c>
      <c r="K17" s="265">
        <v>111</v>
      </c>
      <c r="L17" s="265">
        <v>130</v>
      </c>
      <c r="M17" s="265">
        <v>126</v>
      </c>
      <c r="N17" s="265">
        <v>122</v>
      </c>
      <c r="O17" s="265">
        <v>121</v>
      </c>
      <c r="P17" s="5">
        <v>109</v>
      </c>
      <c r="Q17" s="5">
        <v>93</v>
      </c>
      <c r="R17" s="5">
        <v>75</v>
      </c>
      <c r="S17" s="120">
        <v>72</v>
      </c>
      <c r="T17" s="340">
        <v>40000</v>
      </c>
      <c r="U17" s="336">
        <f t="shared" si="0"/>
        <v>-4.1666666666666664E-2</v>
      </c>
      <c r="V17" s="4"/>
    </row>
    <row r="18" spans="1:33">
      <c r="A18" s="355" t="s">
        <v>307</v>
      </c>
      <c r="B18" s="355">
        <v>100</v>
      </c>
      <c r="C18" s="355">
        <v>99</v>
      </c>
      <c r="D18" s="355">
        <v>104</v>
      </c>
      <c r="E18" s="355">
        <v>107</v>
      </c>
      <c r="F18" s="355">
        <v>109</v>
      </c>
      <c r="G18" s="355">
        <v>106</v>
      </c>
      <c r="H18" s="355">
        <v>109</v>
      </c>
      <c r="I18" s="355">
        <v>106</v>
      </c>
      <c r="J18" s="355">
        <v>103</v>
      </c>
      <c r="K18" s="355">
        <v>103</v>
      </c>
      <c r="L18" s="355">
        <v>104</v>
      </c>
      <c r="M18" s="205">
        <v>96</v>
      </c>
      <c r="N18" s="205">
        <v>104</v>
      </c>
      <c r="O18" s="205">
        <v>102</v>
      </c>
      <c r="P18" s="205">
        <v>99</v>
      </c>
      <c r="Q18" s="205">
        <v>93</v>
      </c>
      <c r="R18" s="205">
        <v>91</v>
      </c>
      <c r="S18" s="382">
        <v>89</v>
      </c>
      <c r="T18" s="342">
        <v>1546000</v>
      </c>
      <c r="U18" s="338">
        <f t="shared" si="0"/>
        <v>-2.247191011235955E-2</v>
      </c>
      <c r="V18" s="4"/>
      <c r="W18" s="279">
        <f>SUM((R18-B18)/B18)</f>
        <v>-0.09</v>
      </c>
    </row>
    <row r="19" spans="1:33" ht="32.25">
      <c r="A19" s="2" t="s">
        <v>308</v>
      </c>
      <c r="B19" s="12">
        <v>2001</v>
      </c>
      <c r="C19" s="12">
        <v>2002</v>
      </c>
      <c r="D19" s="12">
        <v>2003</v>
      </c>
      <c r="E19" s="12">
        <v>2004</v>
      </c>
      <c r="F19" s="12">
        <v>2005</v>
      </c>
      <c r="G19" s="12">
        <v>2006</v>
      </c>
      <c r="H19" s="12">
        <v>2007</v>
      </c>
      <c r="I19" s="12">
        <v>2008</v>
      </c>
      <c r="J19" s="12">
        <v>2009</v>
      </c>
      <c r="K19" s="12">
        <v>2010</v>
      </c>
      <c r="L19" s="12">
        <v>2011</v>
      </c>
      <c r="M19" s="12">
        <v>2012</v>
      </c>
      <c r="N19" s="12">
        <v>2013</v>
      </c>
      <c r="O19" s="12">
        <v>2014</v>
      </c>
      <c r="P19" s="12">
        <v>2015</v>
      </c>
      <c r="Q19" s="207">
        <v>2016</v>
      </c>
      <c r="R19" s="207">
        <v>2017</v>
      </c>
      <c r="S19" s="64">
        <v>2018</v>
      </c>
      <c r="T19" s="341" t="s">
        <v>560</v>
      </c>
      <c r="U19" s="337" t="s">
        <v>464</v>
      </c>
      <c r="V19" s="12" t="s">
        <v>438</v>
      </c>
      <c r="W19" s="158"/>
      <c r="X19" s="159"/>
      <c r="Y19" s="159"/>
      <c r="Z19" s="159"/>
      <c r="AA19" s="159"/>
      <c r="AB19" s="159"/>
      <c r="AC19" s="159"/>
      <c r="AD19" s="159"/>
      <c r="AE19" s="159"/>
      <c r="AF19" s="159"/>
      <c r="AG19" s="159"/>
    </row>
    <row r="20" spans="1:33">
      <c r="A20" s="4" t="s">
        <v>69</v>
      </c>
      <c r="B20" s="4">
        <v>100</v>
      </c>
      <c r="C20" s="4">
        <v>93</v>
      </c>
      <c r="D20" s="4">
        <v>96</v>
      </c>
      <c r="E20" s="4">
        <v>93</v>
      </c>
      <c r="F20" s="4">
        <v>104</v>
      </c>
      <c r="G20" s="4">
        <v>85</v>
      </c>
      <c r="H20" s="4">
        <v>87</v>
      </c>
      <c r="I20" s="4">
        <v>89</v>
      </c>
      <c r="J20" s="4">
        <v>77</v>
      </c>
      <c r="K20" s="4">
        <v>75</v>
      </c>
      <c r="L20" s="4">
        <v>80</v>
      </c>
      <c r="M20" s="4">
        <v>66</v>
      </c>
      <c r="N20" s="4">
        <v>89</v>
      </c>
      <c r="O20" s="194">
        <v>78</v>
      </c>
      <c r="P20" s="5">
        <v>78</v>
      </c>
      <c r="Q20" s="5">
        <v>75</v>
      </c>
      <c r="R20" s="5">
        <v>79</v>
      </c>
      <c r="S20" s="120">
        <v>78</v>
      </c>
      <c r="T20" s="340">
        <v>55000</v>
      </c>
      <c r="U20" s="336">
        <f>(S20-R20)/S20</f>
        <v>-1.282051282051282E-2</v>
      </c>
      <c r="V20" s="4"/>
      <c r="W20" s="158"/>
    </row>
    <row r="21" spans="1:33">
      <c r="A21" s="4" t="s">
        <v>91</v>
      </c>
      <c r="B21" s="4">
        <v>100</v>
      </c>
      <c r="C21" s="4">
        <v>113</v>
      </c>
      <c r="D21" s="4">
        <v>116</v>
      </c>
      <c r="E21" s="4">
        <v>112</v>
      </c>
      <c r="F21" s="4">
        <v>111</v>
      </c>
      <c r="G21" s="4">
        <v>87</v>
      </c>
      <c r="H21" s="4">
        <v>97</v>
      </c>
      <c r="I21" s="4">
        <v>109</v>
      </c>
      <c r="J21" s="4">
        <v>169</v>
      </c>
      <c r="K21" s="4">
        <v>195</v>
      </c>
      <c r="L21" s="4">
        <v>206</v>
      </c>
      <c r="M21" s="4">
        <v>202</v>
      </c>
      <c r="N21" s="4">
        <v>212</v>
      </c>
      <c r="O21" s="194">
        <v>216</v>
      </c>
      <c r="P21" s="5">
        <v>178</v>
      </c>
      <c r="Q21" s="5">
        <v>221</v>
      </c>
      <c r="R21" s="5">
        <v>200</v>
      </c>
      <c r="S21" s="120">
        <v>174</v>
      </c>
      <c r="T21" s="340">
        <v>83000</v>
      </c>
      <c r="U21" s="336">
        <f t="shared" ref="U21:U29" si="1">(S21-R21)/S21</f>
        <v>-0.14942528735632185</v>
      </c>
      <c r="V21" s="4"/>
    </row>
    <row r="22" spans="1:33">
      <c r="A22" s="4" t="s">
        <v>72</v>
      </c>
      <c r="B22" s="4">
        <v>100</v>
      </c>
      <c r="C22" s="4">
        <v>106</v>
      </c>
      <c r="D22" s="4">
        <v>105</v>
      </c>
      <c r="E22" s="4">
        <v>90</v>
      </c>
      <c r="F22" s="4">
        <v>95</v>
      </c>
      <c r="G22" s="4">
        <v>81</v>
      </c>
      <c r="H22" s="4">
        <v>79</v>
      </c>
      <c r="I22" s="4">
        <v>52</v>
      </c>
      <c r="J22" s="4">
        <v>46</v>
      </c>
      <c r="K22" s="4">
        <v>64</v>
      </c>
      <c r="L22" s="4">
        <v>69</v>
      </c>
      <c r="M22" s="4">
        <v>63</v>
      </c>
      <c r="N22" s="4">
        <v>71</v>
      </c>
      <c r="O22" s="194">
        <v>66</v>
      </c>
      <c r="P22" s="5">
        <v>56</v>
      </c>
      <c r="Q22" s="5">
        <v>53</v>
      </c>
      <c r="R22" s="5">
        <v>55</v>
      </c>
      <c r="S22" s="120">
        <v>49</v>
      </c>
      <c r="T22" s="340">
        <v>112000</v>
      </c>
      <c r="U22" s="336">
        <f t="shared" si="1"/>
        <v>-0.12244897959183673</v>
      </c>
      <c r="V22" s="4"/>
    </row>
    <row r="23" spans="1:33">
      <c r="A23" s="4" t="s">
        <v>73</v>
      </c>
      <c r="B23" s="4">
        <v>100</v>
      </c>
      <c r="C23" s="4">
        <v>95</v>
      </c>
      <c r="D23" s="4">
        <v>86</v>
      </c>
      <c r="E23" s="4">
        <v>94</v>
      </c>
      <c r="F23" s="4">
        <v>92</v>
      </c>
      <c r="G23" s="4">
        <v>109</v>
      </c>
      <c r="H23" s="4">
        <v>109</v>
      </c>
      <c r="I23" s="4">
        <v>101</v>
      </c>
      <c r="J23" s="4">
        <v>98</v>
      </c>
      <c r="K23" s="4">
        <v>78</v>
      </c>
      <c r="L23" s="4">
        <v>66</v>
      </c>
      <c r="M23" s="4">
        <v>69</v>
      </c>
      <c r="N23" s="4">
        <v>77</v>
      </c>
      <c r="O23" s="194">
        <v>76</v>
      </c>
      <c r="P23" s="5">
        <v>79</v>
      </c>
      <c r="Q23" s="5">
        <v>87</v>
      </c>
      <c r="R23" s="5">
        <v>83</v>
      </c>
      <c r="S23" s="120">
        <v>70</v>
      </c>
      <c r="T23" s="340">
        <v>57000</v>
      </c>
      <c r="U23" s="336">
        <f t="shared" si="1"/>
        <v>-0.18571428571428572</v>
      </c>
      <c r="V23" s="4"/>
    </row>
    <row r="24" spans="1:33">
      <c r="A24" s="4" t="s">
        <v>74</v>
      </c>
      <c r="B24" s="4">
        <v>100</v>
      </c>
      <c r="C24" s="4">
        <v>102</v>
      </c>
      <c r="D24" s="4">
        <v>100</v>
      </c>
      <c r="E24" s="4">
        <v>97</v>
      </c>
      <c r="F24" s="4">
        <v>105</v>
      </c>
      <c r="G24" s="4">
        <v>108</v>
      </c>
      <c r="H24" s="4">
        <v>101</v>
      </c>
      <c r="I24" s="4">
        <v>129</v>
      </c>
      <c r="J24" s="4">
        <v>125</v>
      </c>
      <c r="K24" s="4">
        <v>121</v>
      </c>
      <c r="L24" s="4">
        <v>143</v>
      </c>
      <c r="M24" s="4">
        <v>146</v>
      </c>
      <c r="N24" s="4">
        <v>152</v>
      </c>
      <c r="O24" s="194">
        <v>146</v>
      </c>
      <c r="P24" s="5">
        <v>116</v>
      </c>
      <c r="Q24" s="5">
        <v>137</v>
      </c>
      <c r="R24" s="5">
        <v>113</v>
      </c>
      <c r="S24" s="120">
        <v>118</v>
      </c>
      <c r="T24" s="340">
        <v>237000</v>
      </c>
      <c r="U24" s="336">
        <f t="shared" si="1"/>
        <v>4.2372881355932202E-2</v>
      </c>
      <c r="V24" s="4"/>
    </row>
    <row r="25" spans="1:33">
      <c r="A25" s="4" t="s">
        <v>268</v>
      </c>
      <c r="B25" s="4">
        <v>100</v>
      </c>
      <c r="C25" s="4">
        <v>73</v>
      </c>
      <c r="D25" s="4">
        <v>89</v>
      </c>
      <c r="E25" s="4">
        <v>102</v>
      </c>
      <c r="F25" s="4">
        <v>97</v>
      </c>
      <c r="G25" s="4">
        <v>102</v>
      </c>
      <c r="H25" s="4">
        <v>103</v>
      </c>
      <c r="I25" s="4">
        <v>103</v>
      </c>
      <c r="J25" s="4">
        <v>109</v>
      </c>
      <c r="K25" s="4">
        <v>113</v>
      </c>
      <c r="L25" s="4">
        <v>118</v>
      </c>
      <c r="M25" s="4">
        <v>130</v>
      </c>
      <c r="N25" s="4">
        <v>140</v>
      </c>
      <c r="O25" s="194">
        <v>133</v>
      </c>
      <c r="P25" s="5">
        <v>195</v>
      </c>
      <c r="Q25" s="5">
        <v>175</v>
      </c>
      <c r="R25" s="5">
        <v>192</v>
      </c>
      <c r="S25" s="120">
        <v>241</v>
      </c>
      <c r="T25" s="340">
        <v>88000</v>
      </c>
      <c r="U25" s="336">
        <f t="shared" si="1"/>
        <v>0.2033195020746888</v>
      </c>
      <c r="V25" s="4"/>
    </row>
    <row r="26" spans="1:33">
      <c r="A26" s="4" t="s">
        <v>309</v>
      </c>
      <c r="B26" s="4">
        <v>100</v>
      </c>
      <c r="C26" s="5">
        <v>97</v>
      </c>
      <c r="D26" s="5">
        <v>117</v>
      </c>
      <c r="E26" s="5">
        <v>106</v>
      </c>
      <c r="F26" s="5">
        <v>110</v>
      </c>
      <c r="G26" s="5">
        <v>98</v>
      </c>
      <c r="H26" s="5">
        <v>105</v>
      </c>
      <c r="I26" s="5">
        <v>100</v>
      </c>
      <c r="J26" s="5">
        <v>153</v>
      </c>
      <c r="K26" s="5">
        <v>161</v>
      </c>
      <c r="L26" s="5">
        <v>180</v>
      </c>
      <c r="M26" s="5">
        <v>173</v>
      </c>
      <c r="N26" s="5">
        <v>177</v>
      </c>
      <c r="O26" s="195">
        <v>172</v>
      </c>
      <c r="P26" s="5">
        <v>165</v>
      </c>
      <c r="Q26" s="5">
        <v>107</v>
      </c>
      <c r="R26" s="5">
        <v>101</v>
      </c>
      <c r="S26" s="120">
        <v>94</v>
      </c>
      <c r="T26" s="340">
        <v>338000</v>
      </c>
      <c r="U26" s="336">
        <f t="shared" si="1"/>
        <v>-7.4468085106382975E-2</v>
      </c>
      <c r="V26" s="4"/>
    </row>
    <row r="27" spans="1:33">
      <c r="A27" s="4" t="s">
        <v>77</v>
      </c>
      <c r="B27" s="4">
        <v>100</v>
      </c>
      <c r="C27" s="5">
        <v>97</v>
      </c>
      <c r="D27" s="5">
        <v>98</v>
      </c>
      <c r="E27" s="5">
        <v>105</v>
      </c>
      <c r="F27" s="5">
        <v>107</v>
      </c>
      <c r="G27" s="5">
        <v>106</v>
      </c>
      <c r="H27" s="5">
        <v>114</v>
      </c>
      <c r="I27" s="5">
        <v>113</v>
      </c>
      <c r="J27" s="5">
        <v>86</v>
      </c>
      <c r="K27" s="5">
        <v>84</v>
      </c>
      <c r="L27" s="5">
        <v>80</v>
      </c>
      <c r="M27" s="5">
        <v>70</v>
      </c>
      <c r="N27" s="5">
        <v>80</v>
      </c>
      <c r="O27" s="195">
        <v>80</v>
      </c>
      <c r="P27" s="5">
        <v>74</v>
      </c>
      <c r="Q27" s="5">
        <v>71</v>
      </c>
      <c r="R27" s="5">
        <v>69</v>
      </c>
      <c r="S27" s="120">
        <v>68</v>
      </c>
      <c r="T27" s="340">
        <v>290000</v>
      </c>
      <c r="U27" s="336">
        <f t="shared" si="1"/>
        <v>-1.4705882352941176E-2</v>
      </c>
      <c r="V27" s="4"/>
    </row>
    <row r="28" spans="1:33">
      <c r="A28" s="4" t="s">
        <v>78</v>
      </c>
      <c r="B28" s="4">
        <v>100</v>
      </c>
      <c r="C28" s="5">
        <v>105</v>
      </c>
      <c r="D28" s="5">
        <v>112</v>
      </c>
      <c r="E28" s="5">
        <v>123</v>
      </c>
      <c r="F28" s="5">
        <v>120</v>
      </c>
      <c r="G28" s="5">
        <v>127</v>
      </c>
      <c r="H28" s="5">
        <v>126</v>
      </c>
      <c r="I28" s="5">
        <v>125</v>
      </c>
      <c r="J28" s="5">
        <v>131</v>
      </c>
      <c r="K28" s="5">
        <v>133</v>
      </c>
      <c r="L28" s="5">
        <v>119</v>
      </c>
      <c r="M28" s="5">
        <v>102</v>
      </c>
      <c r="N28" s="5">
        <v>105</v>
      </c>
      <c r="O28" s="195">
        <v>107</v>
      </c>
      <c r="P28" s="5">
        <v>114</v>
      </c>
      <c r="Q28" s="5">
        <v>103</v>
      </c>
      <c r="R28" s="5">
        <v>114</v>
      </c>
      <c r="S28" s="120">
        <v>111</v>
      </c>
      <c r="T28" s="340">
        <v>288000</v>
      </c>
      <c r="U28" s="336">
        <f t="shared" si="1"/>
        <v>-2.7027027027027029E-2</v>
      </c>
      <c r="V28" s="4"/>
    </row>
    <row r="29" spans="1:33">
      <c r="A29" s="6" t="s">
        <v>310</v>
      </c>
      <c r="B29" s="6">
        <v>100</v>
      </c>
      <c r="C29" s="3">
        <v>99</v>
      </c>
      <c r="D29" s="3">
        <v>104</v>
      </c>
      <c r="E29" s="3">
        <v>107</v>
      </c>
      <c r="F29" s="3">
        <v>109</v>
      </c>
      <c r="G29" s="3">
        <v>106</v>
      </c>
      <c r="H29" s="3">
        <v>109</v>
      </c>
      <c r="I29" s="3">
        <v>106</v>
      </c>
      <c r="J29" s="3">
        <v>103</v>
      </c>
      <c r="K29" s="3">
        <v>103</v>
      </c>
      <c r="L29" s="3">
        <v>104</v>
      </c>
      <c r="M29" s="3">
        <v>96</v>
      </c>
      <c r="N29" s="3">
        <v>104</v>
      </c>
      <c r="O29" s="196">
        <v>102</v>
      </c>
      <c r="P29" s="3">
        <v>99</v>
      </c>
      <c r="Q29" s="205">
        <v>93</v>
      </c>
      <c r="R29" s="205">
        <v>91</v>
      </c>
      <c r="S29" s="119">
        <v>89</v>
      </c>
      <c r="T29" s="342">
        <v>1546000</v>
      </c>
      <c r="U29" s="338">
        <f t="shared" si="1"/>
        <v>-2.247191011235955E-2</v>
      </c>
      <c r="V29" s="4"/>
    </row>
    <row r="30" spans="1:33" ht="15.75">
      <c r="A30" s="286" t="s">
        <v>514</v>
      </c>
    </row>
    <row r="31" spans="1:33" ht="15.75">
      <c r="A31" s="287" t="s">
        <v>515</v>
      </c>
    </row>
    <row r="32" spans="1:33" ht="15.75">
      <c r="A32" s="287" t="s">
        <v>516</v>
      </c>
      <c r="U32" s="160"/>
    </row>
    <row r="33" spans="1:22">
      <c r="A33" s="286" t="s">
        <v>47</v>
      </c>
    </row>
    <row r="36" spans="1:22" customFormat="1" ht="26.25">
      <c r="A36" s="229" t="s">
        <v>311</v>
      </c>
      <c r="B36" s="230"/>
      <c r="C36" s="230"/>
      <c r="D36" s="230"/>
      <c r="E36" s="230"/>
      <c r="F36" s="230"/>
      <c r="G36" s="230"/>
      <c r="H36" s="230"/>
      <c r="I36" s="230"/>
      <c r="J36" s="230"/>
      <c r="K36" s="230"/>
      <c r="L36" s="230"/>
      <c r="M36" s="230"/>
      <c r="N36" s="230"/>
      <c r="O36" s="230"/>
      <c r="P36" s="230"/>
      <c r="Q36" s="230"/>
      <c r="R36" s="230"/>
      <c r="S36" s="291"/>
      <c r="T36" s="230"/>
      <c r="U36" s="316"/>
      <c r="V36" s="231"/>
    </row>
    <row r="37" spans="1:22" customFormat="1" ht="27.75" customHeight="1">
      <c r="A37" s="322" t="s">
        <v>312</v>
      </c>
      <c r="B37" s="327"/>
      <c r="C37" s="327"/>
      <c r="D37" s="327"/>
      <c r="E37" s="327"/>
      <c r="F37" s="327"/>
      <c r="G37" s="327"/>
      <c r="H37" s="327"/>
      <c r="I37" s="327"/>
      <c r="J37" s="327"/>
      <c r="K37" s="327"/>
      <c r="L37" s="327"/>
      <c r="M37" s="327"/>
      <c r="N37" s="327"/>
      <c r="O37" s="327"/>
      <c r="P37" s="327"/>
      <c r="Q37" s="327"/>
      <c r="R37" s="327"/>
      <c r="S37" s="327"/>
      <c r="T37" s="327"/>
      <c r="U37" s="327"/>
      <c r="V37" s="325"/>
    </row>
    <row r="38" spans="1:22" customFormat="1" ht="32.25">
      <c r="A38" s="2" t="s">
        <v>313</v>
      </c>
      <c r="B38" s="12" t="s">
        <v>216</v>
      </c>
      <c r="C38" s="12" t="s">
        <v>82</v>
      </c>
      <c r="D38" s="12" t="s">
        <v>83</v>
      </c>
      <c r="E38" s="12" t="s">
        <v>84</v>
      </c>
      <c r="F38" s="12" t="s">
        <v>5</v>
      </c>
      <c r="G38" s="12" t="s">
        <v>6</v>
      </c>
      <c r="H38" s="12" t="s">
        <v>7</v>
      </c>
      <c r="I38" s="12" t="s">
        <v>8</v>
      </c>
      <c r="J38" s="12" t="s">
        <v>9</v>
      </c>
      <c r="K38" s="12" t="s">
        <v>10</v>
      </c>
      <c r="L38" s="12" t="s">
        <v>11</v>
      </c>
      <c r="M38" s="12" t="s">
        <v>12</v>
      </c>
      <c r="N38" s="12" t="s">
        <v>13</v>
      </c>
      <c r="O38" s="12" t="s">
        <v>14</v>
      </c>
      <c r="P38" s="12" t="s">
        <v>85</v>
      </c>
      <c r="Q38" s="213" t="s">
        <v>458</v>
      </c>
      <c r="R38" s="213" t="s">
        <v>475</v>
      </c>
      <c r="S38" s="213" t="s">
        <v>524</v>
      </c>
      <c r="T38" s="2" t="s">
        <v>525</v>
      </c>
      <c r="U38" s="2" t="s">
        <v>526</v>
      </c>
      <c r="V38" s="12" t="s">
        <v>438</v>
      </c>
    </row>
    <row r="39" spans="1:22" customFormat="1">
      <c r="A39" s="4" t="s">
        <v>69</v>
      </c>
      <c r="B39" s="24">
        <v>31546</v>
      </c>
      <c r="C39" s="24">
        <v>38832</v>
      </c>
      <c r="D39" s="24">
        <v>36107</v>
      </c>
      <c r="E39" s="24">
        <v>33851</v>
      </c>
      <c r="F39" s="24">
        <v>32650</v>
      </c>
      <c r="G39" s="24">
        <v>31141</v>
      </c>
      <c r="H39" s="24">
        <v>29799</v>
      </c>
      <c r="I39" s="24">
        <v>29566</v>
      </c>
      <c r="J39" s="24">
        <v>26423</v>
      </c>
      <c r="K39" s="24">
        <v>29278</v>
      </c>
      <c r="L39" s="24">
        <v>25596</v>
      </c>
      <c r="M39" s="24">
        <v>22507</v>
      </c>
      <c r="N39" s="68">
        <v>27785</v>
      </c>
      <c r="O39" s="24">
        <v>24223</v>
      </c>
      <c r="P39" s="24">
        <v>19425</v>
      </c>
      <c r="Q39" s="210">
        <v>18165</v>
      </c>
      <c r="R39" s="210">
        <v>19028</v>
      </c>
      <c r="S39" s="210">
        <v>17308</v>
      </c>
      <c r="T39" s="266">
        <f>(S39-B39)/B39</f>
        <v>-0.45134089900462815</v>
      </c>
      <c r="U39" s="266">
        <f>(S39-R39)/R39</f>
        <v>-9.0393104898044987E-2</v>
      </c>
      <c r="V39" s="4"/>
    </row>
    <row r="40" spans="1:22" customFormat="1">
      <c r="A40" s="4" t="s">
        <v>91</v>
      </c>
      <c r="B40" s="24">
        <v>14477</v>
      </c>
      <c r="C40" s="24">
        <v>17677</v>
      </c>
      <c r="D40" s="24">
        <v>18569</v>
      </c>
      <c r="E40" s="24">
        <v>14522</v>
      </c>
      <c r="F40" s="24">
        <v>15780</v>
      </c>
      <c r="G40" s="24">
        <v>15269</v>
      </c>
      <c r="H40" s="24">
        <v>14923</v>
      </c>
      <c r="I40" s="24">
        <v>17132</v>
      </c>
      <c r="J40" s="24">
        <v>16487</v>
      </c>
      <c r="K40" s="24">
        <v>15682</v>
      </c>
      <c r="L40" s="24">
        <v>13578</v>
      </c>
      <c r="M40" s="24">
        <v>5927</v>
      </c>
      <c r="N40" s="68">
        <v>8012</v>
      </c>
      <c r="O40" s="24">
        <v>7314</v>
      </c>
      <c r="P40" s="24">
        <v>5425</v>
      </c>
      <c r="Q40" s="210">
        <v>4464</v>
      </c>
      <c r="R40" s="210">
        <v>4247</v>
      </c>
      <c r="S40" s="210">
        <v>4608</v>
      </c>
      <c r="T40" s="266">
        <f t="shared" ref="T40:T48" si="2">(S40-B40)/B40</f>
        <v>-0.68170201008496234</v>
      </c>
      <c r="U40" s="266">
        <f t="shared" ref="U40:U48" si="3">(S40-R40)/R40</f>
        <v>8.5001177301624681E-2</v>
      </c>
      <c r="V40" s="4"/>
    </row>
    <row r="41" spans="1:22" customFormat="1">
      <c r="A41" s="4" t="s">
        <v>72</v>
      </c>
      <c r="B41" s="24">
        <v>47777</v>
      </c>
      <c r="C41" s="24">
        <v>50159</v>
      </c>
      <c r="D41" s="24">
        <v>53871</v>
      </c>
      <c r="E41" s="24">
        <v>45419</v>
      </c>
      <c r="F41" s="24">
        <v>46316</v>
      </c>
      <c r="G41" s="24">
        <v>41109</v>
      </c>
      <c r="H41" s="24">
        <v>37039</v>
      </c>
      <c r="I41" s="24">
        <v>47946</v>
      </c>
      <c r="J41" s="24">
        <v>45670</v>
      </c>
      <c r="K41" s="24">
        <v>44824</v>
      </c>
      <c r="L41" s="24">
        <v>36724</v>
      </c>
      <c r="M41" s="24">
        <v>35249</v>
      </c>
      <c r="N41" s="68">
        <v>37838</v>
      </c>
      <c r="O41" s="24">
        <v>41662</v>
      </c>
      <c r="P41" s="24">
        <v>39457</v>
      </c>
      <c r="Q41" s="210">
        <v>39133</v>
      </c>
      <c r="R41" s="210">
        <v>36039</v>
      </c>
      <c r="S41" s="210">
        <v>33811</v>
      </c>
      <c r="T41" s="266">
        <f t="shared" si="2"/>
        <v>-0.29231638654582748</v>
      </c>
      <c r="U41" s="266">
        <f t="shared" si="3"/>
        <v>-6.1821915147479117E-2</v>
      </c>
      <c r="V41" s="4"/>
    </row>
    <row r="42" spans="1:22" customFormat="1">
      <c r="A42" s="4" t="s">
        <v>314</v>
      </c>
      <c r="B42" s="24">
        <v>37756</v>
      </c>
      <c r="C42" s="24">
        <v>36461</v>
      </c>
      <c r="D42" s="24">
        <v>36296</v>
      </c>
      <c r="E42" s="24">
        <v>32190</v>
      </c>
      <c r="F42" s="24">
        <v>32199</v>
      </c>
      <c r="G42" s="24">
        <v>30820</v>
      </c>
      <c r="H42" s="24">
        <v>30403</v>
      </c>
      <c r="I42" s="24">
        <v>30517</v>
      </c>
      <c r="J42" s="24">
        <v>28989</v>
      </c>
      <c r="K42" s="24">
        <v>28348</v>
      </c>
      <c r="L42" s="24">
        <v>27335</v>
      </c>
      <c r="M42" s="24">
        <v>32401</v>
      </c>
      <c r="N42" s="68">
        <v>39393</v>
      </c>
      <c r="O42" s="24">
        <v>35263</v>
      </c>
      <c r="P42" s="24">
        <v>32194</v>
      </c>
      <c r="Q42" s="210">
        <v>31585</v>
      </c>
      <c r="R42" s="210">
        <v>30445</v>
      </c>
      <c r="S42" s="210">
        <v>30680</v>
      </c>
      <c r="T42" s="266">
        <f t="shared" si="2"/>
        <v>-0.18741392096620405</v>
      </c>
      <c r="U42" s="266">
        <f t="shared" si="3"/>
        <v>7.7188372474954834E-3</v>
      </c>
      <c r="V42" s="4"/>
    </row>
    <row r="43" spans="1:22" customFormat="1">
      <c r="A43" s="4" t="s">
        <v>73</v>
      </c>
      <c r="B43" s="24">
        <v>18161</v>
      </c>
      <c r="C43" s="24">
        <v>19748</v>
      </c>
      <c r="D43" s="24">
        <v>19284</v>
      </c>
      <c r="E43" s="24">
        <v>17914</v>
      </c>
      <c r="F43" s="24">
        <v>18310</v>
      </c>
      <c r="G43" s="24">
        <v>19316</v>
      </c>
      <c r="H43" s="24">
        <v>20672</v>
      </c>
      <c r="I43" s="24">
        <v>22390</v>
      </c>
      <c r="J43" s="24">
        <v>21240</v>
      </c>
      <c r="K43" s="24">
        <v>22229</v>
      </c>
      <c r="L43" s="24">
        <v>19413</v>
      </c>
      <c r="M43" s="24">
        <v>15064</v>
      </c>
      <c r="N43" s="68">
        <v>18439</v>
      </c>
      <c r="O43" s="24">
        <v>15694</v>
      </c>
      <c r="P43" s="24">
        <v>15538</v>
      </c>
      <c r="Q43" s="210">
        <v>15639</v>
      </c>
      <c r="R43" s="210">
        <v>11717</v>
      </c>
      <c r="S43" s="210">
        <v>9404</v>
      </c>
      <c r="T43" s="266">
        <f t="shared" si="2"/>
        <v>-0.48218710423434835</v>
      </c>
      <c r="U43" s="266">
        <f t="shared" si="3"/>
        <v>-0.19740547921822993</v>
      </c>
      <c r="V43" s="4"/>
    </row>
    <row r="44" spans="1:22" customFormat="1">
      <c r="A44" s="4" t="s">
        <v>268</v>
      </c>
      <c r="B44" s="24">
        <v>17289</v>
      </c>
      <c r="C44" s="24">
        <v>16649</v>
      </c>
      <c r="D44" s="24">
        <v>17780</v>
      </c>
      <c r="E44" s="24">
        <v>19660</v>
      </c>
      <c r="F44" s="24">
        <v>17336</v>
      </c>
      <c r="G44" s="24">
        <v>17682</v>
      </c>
      <c r="H44" s="24">
        <v>15460</v>
      </c>
      <c r="I44" s="24">
        <v>14737</v>
      </c>
      <c r="J44" s="24">
        <v>14785</v>
      </c>
      <c r="K44" s="24">
        <v>15249</v>
      </c>
      <c r="L44" s="24">
        <v>14264</v>
      </c>
      <c r="M44" s="24">
        <v>12455</v>
      </c>
      <c r="N44" s="68">
        <v>16710</v>
      </c>
      <c r="O44" s="24">
        <v>14576</v>
      </c>
      <c r="P44" s="24">
        <v>14230</v>
      </c>
      <c r="Q44" s="210">
        <v>14932</v>
      </c>
      <c r="R44" s="210">
        <v>13243</v>
      </c>
      <c r="S44" s="210">
        <v>11479</v>
      </c>
      <c r="T44" s="266">
        <f t="shared" si="2"/>
        <v>-0.33605182485973739</v>
      </c>
      <c r="U44" s="266">
        <f t="shared" si="3"/>
        <v>-0.13320244657554936</v>
      </c>
      <c r="V44" s="4"/>
    </row>
    <row r="45" spans="1:22" customFormat="1">
      <c r="A45" s="4" t="s">
        <v>76</v>
      </c>
      <c r="B45" s="24">
        <v>8767</v>
      </c>
      <c r="C45" s="24">
        <v>6576</v>
      </c>
      <c r="D45" s="24">
        <v>6602</v>
      </c>
      <c r="E45" s="24">
        <v>12771</v>
      </c>
      <c r="F45" s="24">
        <v>15474</v>
      </c>
      <c r="G45" s="24">
        <v>17997</v>
      </c>
      <c r="H45" s="24">
        <v>16018</v>
      </c>
      <c r="I45" s="24">
        <v>11520</v>
      </c>
      <c r="J45" s="24">
        <v>13256</v>
      </c>
      <c r="K45" s="24">
        <v>14501</v>
      </c>
      <c r="L45" s="24">
        <v>11509</v>
      </c>
      <c r="M45" s="24">
        <v>7024</v>
      </c>
      <c r="N45" s="68">
        <v>6754</v>
      </c>
      <c r="O45" s="24">
        <v>9266</v>
      </c>
      <c r="P45" s="24">
        <v>9988</v>
      </c>
      <c r="Q45" s="210">
        <v>9899</v>
      </c>
      <c r="R45" s="210">
        <v>8144</v>
      </c>
      <c r="S45" s="210">
        <v>8736</v>
      </c>
      <c r="T45" s="266">
        <f t="shared" si="2"/>
        <v>-3.535987224820349E-3</v>
      </c>
      <c r="U45" s="266">
        <f t="shared" si="3"/>
        <v>7.269155206286837E-2</v>
      </c>
      <c r="V45" s="4"/>
    </row>
    <row r="46" spans="1:22" customFormat="1">
      <c r="A46" s="4" t="s">
        <v>77</v>
      </c>
      <c r="B46" s="24">
        <v>176593</v>
      </c>
      <c r="C46" s="24">
        <v>184163</v>
      </c>
      <c r="D46" s="24">
        <v>186478</v>
      </c>
      <c r="E46" s="24">
        <v>183072</v>
      </c>
      <c r="F46" s="24">
        <v>186923</v>
      </c>
      <c r="G46" s="24">
        <v>182760</v>
      </c>
      <c r="H46" s="24">
        <v>163522</v>
      </c>
      <c r="I46" s="24">
        <v>160000</v>
      </c>
      <c r="J46" s="24">
        <v>140568</v>
      </c>
      <c r="K46" s="24">
        <v>158123</v>
      </c>
      <c r="L46" s="24">
        <v>141235</v>
      </c>
      <c r="M46" s="24">
        <v>142184</v>
      </c>
      <c r="N46" s="68">
        <v>151078</v>
      </c>
      <c r="O46" s="24">
        <v>153825</v>
      </c>
      <c r="P46" s="24">
        <v>142651</v>
      </c>
      <c r="Q46" s="210">
        <v>146618</v>
      </c>
      <c r="R46" s="210">
        <v>148146</v>
      </c>
      <c r="S46" s="210">
        <v>148352</v>
      </c>
      <c r="T46" s="266">
        <f t="shared" si="2"/>
        <v>-0.15992140118804257</v>
      </c>
      <c r="U46" s="266">
        <f t="shared" si="3"/>
        <v>1.3905201625423569E-3</v>
      </c>
      <c r="V46" s="4"/>
    </row>
    <row r="47" spans="1:22" customFormat="1">
      <c r="A47" s="4" t="s">
        <v>315</v>
      </c>
      <c r="B47" s="24">
        <v>52908</v>
      </c>
      <c r="C47" s="24">
        <v>56013</v>
      </c>
      <c r="D47" s="24">
        <v>63547</v>
      </c>
      <c r="E47" s="24">
        <v>65544</v>
      </c>
      <c r="F47" s="24">
        <v>75745</v>
      </c>
      <c r="G47" s="24">
        <v>68789</v>
      </c>
      <c r="H47" s="24">
        <v>70054</v>
      </c>
      <c r="I47" s="24">
        <v>72675</v>
      </c>
      <c r="J47" s="24">
        <v>70519</v>
      </c>
      <c r="K47" s="24">
        <v>78786</v>
      </c>
      <c r="L47" s="24">
        <v>81534</v>
      </c>
      <c r="M47" s="24">
        <v>73013</v>
      </c>
      <c r="N47" s="68">
        <v>83459</v>
      </c>
      <c r="O47" s="24">
        <v>83075</v>
      </c>
      <c r="P47" s="24">
        <v>79679</v>
      </c>
      <c r="Q47" s="210">
        <v>77255</v>
      </c>
      <c r="R47" s="210">
        <v>84462</v>
      </c>
      <c r="S47" s="210">
        <v>82885</v>
      </c>
      <c r="T47" s="266">
        <f t="shared" si="2"/>
        <v>0.56658728358660315</v>
      </c>
      <c r="U47" s="266">
        <f t="shared" si="3"/>
        <v>-1.8671118372759348E-2</v>
      </c>
      <c r="V47" s="4"/>
    </row>
    <row r="48" spans="1:22" customFormat="1">
      <c r="A48" s="6" t="s">
        <v>79</v>
      </c>
      <c r="B48" s="43">
        <v>405274</v>
      </c>
      <c r="C48" s="43">
        <v>426278</v>
      </c>
      <c r="D48" s="43">
        <v>438534</v>
      </c>
      <c r="E48" s="43">
        <v>424943</v>
      </c>
      <c r="F48" s="43">
        <v>440733</v>
      </c>
      <c r="G48" s="43">
        <v>424883</v>
      </c>
      <c r="H48" s="43">
        <v>397890</v>
      </c>
      <c r="I48" s="43">
        <v>406483</v>
      </c>
      <c r="J48" s="43">
        <v>377937</v>
      </c>
      <c r="K48" s="43">
        <v>407020</v>
      </c>
      <c r="L48" s="43">
        <v>371188</v>
      </c>
      <c r="M48" s="43">
        <v>345824</v>
      </c>
      <c r="N48" s="65">
        <v>389468</v>
      </c>
      <c r="O48" s="43">
        <v>384898</v>
      </c>
      <c r="P48" s="43">
        <v>358587</v>
      </c>
      <c r="Q48" s="201">
        <v>357690</v>
      </c>
      <c r="R48" s="201">
        <f>SUM(R39:R47)</f>
        <v>355471</v>
      </c>
      <c r="S48" s="201">
        <f>SUM(S39:S47)</f>
        <v>347263</v>
      </c>
      <c r="T48" s="264">
        <f t="shared" si="2"/>
        <v>-0.14314019650902846</v>
      </c>
      <c r="U48" s="264">
        <f t="shared" si="3"/>
        <v>-2.3090491207440271E-2</v>
      </c>
      <c r="V48" s="4"/>
    </row>
    <row r="49" spans="1:22" customFormat="1" ht="45.75" customHeight="1">
      <c r="A49" s="12" t="s">
        <v>316</v>
      </c>
      <c r="B49" s="162"/>
      <c r="C49" s="162"/>
      <c r="D49" s="162"/>
      <c r="E49" s="162"/>
      <c r="F49" s="162"/>
      <c r="G49" s="162"/>
      <c r="H49" s="162"/>
      <c r="I49" s="12" t="s">
        <v>8</v>
      </c>
      <c r="J49" s="12" t="s">
        <v>9</v>
      </c>
      <c r="K49" s="12" t="s">
        <v>10</v>
      </c>
      <c r="L49" s="12" t="s">
        <v>11</v>
      </c>
      <c r="M49" s="12" t="s">
        <v>12</v>
      </c>
      <c r="N49" s="12" t="s">
        <v>13</v>
      </c>
      <c r="O49" s="12" t="s">
        <v>14</v>
      </c>
      <c r="P49" s="12" t="s">
        <v>85</v>
      </c>
      <c r="Q49" s="213" t="s">
        <v>458</v>
      </c>
      <c r="R49" s="213" t="s">
        <v>475</v>
      </c>
      <c r="S49" s="213" t="s">
        <v>524</v>
      </c>
      <c r="T49" s="2" t="s">
        <v>530</v>
      </c>
      <c r="U49" s="213" t="s">
        <v>526</v>
      </c>
      <c r="V49" s="12" t="s">
        <v>438</v>
      </c>
    </row>
    <row r="50" spans="1:22" customFormat="1">
      <c r="A50" s="4" t="s">
        <v>69</v>
      </c>
      <c r="B50" s="4" t="s">
        <v>70</v>
      </c>
      <c r="C50" s="4" t="s">
        <v>70</v>
      </c>
      <c r="D50" s="4" t="s">
        <v>70</v>
      </c>
      <c r="E50" s="4" t="s">
        <v>70</v>
      </c>
      <c r="F50" s="4" t="s">
        <v>70</v>
      </c>
      <c r="G50" s="4" t="s">
        <v>70</v>
      </c>
      <c r="H50" s="4" t="s">
        <v>70</v>
      </c>
      <c r="I50" s="24">
        <v>2635</v>
      </c>
      <c r="J50" s="24">
        <v>1938</v>
      </c>
      <c r="K50" s="24">
        <v>2041</v>
      </c>
      <c r="L50" s="24">
        <v>1088</v>
      </c>
      <c r="M50" s="24">
        <v>1619</v>
      </c>
      <c r="N50" s="24">
        <v>1620</v>
      </c>
      <c r="O50" s="24">
        <v>761</v>
      </c>
      <c r="P50" s="24">
        <v>1003</v>
      </c>
      <c r="Q50" s="210">
        <v>1067</v>
      </c>
      <c r="R50" s="210">
        <v>884</v>
      </c>
      <c r="S50" s="214">
        <v>992</v>
      </c>
      <c r="T50" s="266">
        <f>(S50-I50)/I50</f>
        <v>-0.62352941176470589</v>
      </c>
      <c r="U50" s="266">
        <f>(S50-R50)/R50</f>
        <v>0.12217194570135746</v>
      </c>
      <c r="V50" s="23"/>
    </row>
    <row r="51" spans="1:22" customFormat="1">
      <c r="A51" s="4" t="s">
        <v>91</v>
      </c>
      <c r="B51" s="4" t="s">
        <v>70</v>
      </c>
      <c r="C51" s="4" t="s">
        <v>70</v>
      </c>
      <c r="D51" s="4" t="s">
        <v>70</v>
      </c>
      <c r="E51" s="4" t="s">
        <v>70</v>
      </c>
      <c r="F51" s="4" t="s">
        <v>70</v>
      </c>
      <c r="G51" s="4" t="s">
        <v>70</v>
      </c>
      <c r="H51" s="4" t="s">
        <v>70</v>
      </c>
      <c r="I51" s="24">
        <v>8010</v>
      </c>
      <c r="J51" s="24">
        <v>4027</v>
      </c>
      <c r="K51" s="24">
        <v>3481</v>
      </c>
      <c r="L51" s="24">
        <v>2392</v>
      </c>
      <c r="M51" s="24">
        <v>901</v>
      </c>
      <c r="N51" s="24">
        <v>1320</v>
      </c>
      <c r="O51" s="24">
        <v>622</v>
      </c>
      <c r="P51" s="24">
        <v>1024</v>
      </c>
      <c r="Q51" s="210">
        <v>463</v>
      </c>
      <c r="R51" s="210">
        <v>1210</v>
      </c>
      <c r="S51" s="214">
        <v>666</v>
      </c>
      <c r="T51" s="266">
        <f t="shared" ref="T51:T59" si="4">(S51-I51)/I51</f>
        <v>-0.91685393258426962</v>
      </c>
      <c r="U51" s="266">
        <f t="shared" ref="U51:U59" si="5">(S51-R51)/R51</f>
        <v>-0.44958677685950416</v>
      </c>
      <c r="V51" s="23"/>
    </row>
    <row r="52" spans="1:22" customFormat="1">
      <c r="A52" s="4" t="s">
        <v>72</v>
      </c>
      <c r="B52" s="4" t="s">
        <v>70</v>
      </c>
      <c r="C52" s="4" t="s">
        <v>70</v>
      </c>
      <c r="D52" s="4" t="s">
        <v>70</v>
      </c>
      <c r="E52" s="4" t="s">
        <v>70</v>
      </c>
      <c r="F52" s="4" t="s">
        <v>70</v>
      </c>
      <c r="G52" s="4" t="s">
        <v>70</v>
      </c>
      <c r="H52" s="4" t="s">
        <v>70</v>
      </c>
      <c r="I52" s="24">
        <v>2248</v>
      </c>
      <c r="J52" s="24">
        <v>2575</v>
      </c>
      <c r="K52" s="24">
        <v>2684</v>
      </c>
      <c r="L52" s="24">
        <v>1894</v>
      </c>
      <c r="M52" s="24">
        <v>217</v>
      </c>
      <c r="N52" s="24">
        <v>192</v>
      </c>
      <c r="O52" s="24">
        <v>6237</v>
      </c>
      <c r="P52" s="24">
        <v>8329</v>
      </c>
      <c r="Q52" s="210">
        <v>8968</v>
      </c>
      <c r="R52" s="210">
        <v>8217</v>
      </c>
      <c r="S52" s="214">
        <v>8217</v>
      </c>
      <c r="T52" s="266">
        <f t="shared" si="4"/>
        <v>2.6552491103202849</v>
      </c>
      <c r="U52" s="266">
        <f t="shared" si="5"/>
        <v>0</v>
      </c>
      <c r="V52" s="23"/>
    </row>
    <row r="53" spans="1:22" customFormat="1">
      <c r="A53" s="4" t="s">
        <v>314</v>
      </c>
      <c r="B53" s="4" t="s">
        <v>70</v>
      </c>
      <c r="C53" s="4" t="s">
        <v>70</v>
      </c>
      <c r="D53" s="4" t="s">
        <v>70</v>
      </c>
      <c r="E53" s="4" t="s">
        <v>70</v>
      </c>
      <c r="F53" s="4" t="s">
        <v>70</v>
      </c>
      <c r="G53" s="4" t="s">
        <v>70</v>
      </c>
      <c r="H53" s="4" t="s">
        <v>70</v>
      </c>
      <c r="I53" s="24">
        <v>6974</v>
      </c>
      <c r="J53" s="24">
        <v>7927</v>
      </c>
      <c r="K53" s="24">
        <v>7674</v>
      </c>
      <c r="L53" s="24">
        <v>6324</v>
      </c>
      <c r="M53" s="24">
        <v>7136</v>
      </c>
      <c r="N53" s="24">
        <v>9979</v>
      </c>
      <c r="O53" s="24">
        <v>9623</v>
      </c>
      <c r="P53" s="24">
        <v>10051</v>
      </c>
      <c r="Q53" s="210">
        <v>9745</v>
      </c>
      <c r="R53" s="210">
        <v>11175</v>
      </c>
      <c r="S53" s="214">
        <v>11506</v>
      </c>
      <c r="T53" s="266">
        <f t="shared" si="4"/>
        <v>0.64984227129337535</v>
      </c>
      <c r="U53" s="266">
        <f t="shared" si="5"/>
        <v>2.9619686800894853E-2</v>
      </c>
      <c r="V53" s="23"/>
    </row>
    <row r="54" spans="1:22" customFormat="1">
      <c r="A54" s="4" t="s">
        <v>73</v>
      </c>
      <c r="B54" s="4" t="s">
        <v>70</v>
      </c>
      <c r="C54" s="4" t="s">
        <v>70</v>
      </c>
      <c r="D54" s="4" t="s">
        <v>70</v>
      </c>
      <c r="E54" s="4" t="s">
        <v>70</v>
      </c>
      <c r="F54" s="4" t="s">
        <v>70</v>
      </c>
      <c r="G54" s="4" t="s">
        <v>70</v>
      </c>
      <c r="H54" s="4" t="s">
        <v>70</v>
      </c>
      <c r="I54" s="24">
        <v>1243</v>
      </c>
      <c r="J54" s="24">
        <v>1613</v>
      </c>
      <c r="K54" s="24">
        <v>1490</v>
      </c>
      <c r="L54" s="24">
        <v>229</v>
      </c>
      <c r="M54" s="24">
        <v>58</v>
      </c>
      <c r="N54" s="24">
        <v>0</v>
      </c>
      <c r="O54" s="24">
        <v>0</v>
      </c>
      <c r="P54" s="232" t="s">
        <v>70</v>
      </c>
      <c r="Q54" s="232" t="s">
        <v>70</v>
      </c>
      <c r="R54" s="232" t="s">
        <v>70</v>
      </c>
      <c r="S54" s="297">
        <v>0</v>
      </c>
      <c r="T54" s="266"/>
      <c r="U54" s="266"/>
      <c r="V54" s="23"/>
    </row>
    <row r="55" spans="1:22" customFormat="1">
      <c r="A55" s="4" t="s">
        <v>268</v>
      </c>
      <c r="B55" s="4" t="s">
        <v>70</v>
      </c>
      <c r="C55" s="4" t="s">
        <v>70</v>
      </c>
      <c r="D55" s="4" t="s">
        <v>70</v>
      </c>
      <c r="E55" s="4" t="s">
        <v>70</v>
      </c>
      <c r="F55" s="4" t="s">
        <v>70</v>
      </c>
      <c r="G55" s="4" t="s">
        <v>70</v>
      </c>
      <c r="H55" s="4" t="s">
        <v>70</v>
      </c>
      <c r="I55" s="24">
        <v>1811</v>
      </c>
      <c r="J55" s="24">
        <v>2672</v>
      </c>
      <c r="K55" s="24">
        <v>3028</v>
      </c>
      <c r="L55" s="24">
        <v>1646</v>
      </c>
      <c r="M55" s="24">
        <v>1509</v>
      </c>
      <c r="N55" s="24">
        <v>1590</v>
      </c>
      <c r="O55" s="24">
        <v>766</v>
      </c>
      <c r="P55" s="24">
        <v>1165</v>
      </c>
      <c r="Q55" s="210">
        <v>1107</v>
      </c>
      <c r="R55" s="210">
        <v>868</v>
      </c>
      <c r="S55" s="214">
        <v>1227</v>
      </c>
      <c r="T55" s="266">
        <f t="shared" si="4"/>
        <v>-0.32247377139701822</v>
      </c>
      <c r="U55" s="266">
        <f t="shared" si="5"/>
        <v>0.41359447004608296</v>
      </c>
      <c r="V55" s="23"/>
    </row>
    <row r="56" spans="1:22" customFormat="1">
      <c r="A56" s="4" t="s">
        <v>76</v>
      </c>
      <c r="B56" s="4" t="s">
        <v>70</v>
      </c>
      <c r="C56" s="4" t="s">
        <v>70</v>
      </c>
      <c r="D56" s="4" t="s">
        <v>70</v>
      </c>
      <c r="E56" s="4" t="s">
        <v>70</v>
      </c>
      <c r="F56" s="4" t="s">
        <v>70</v>
      </c>
      <c r="G56" s="4" t="s">
        <v>70</v>
      </c>
      <c r="H56" s="4" t="s">
        <v>70</v>
      </c>
      <c r="I56" s="24">
        <v>2200</v>
      </c>
      <c r="J56" s="24">
        <v>5281</v>
      </c>
      <c r="K56" s="24">
        <v>3687</v>
      </c>
      <c r="L56" s="24">
        <v>2386</v>
      </c>
      <c r="M56" s="24">
        <v>1201</v>
      </c>
      <c r="N56" s="24">
        <v>1260</v>
      </c>
      <c r="O56" s="24">
        <v>1320</v>
      </c>
      <c r="P56" s="24">
        <v>559</v>
      </c>
      <c r="Q56" s="210">
        <v>418</v>
      </c>
      <c r="R56" s="210">
        <v>791</v>
      </c>
      <c r="S56" s="214">
        <v>764</v>
      </c>
      <c r="T56" s="266">
        <f t="shared" si="4"/>
        <v>-0.65272727272727271</v>
      </c>
      <c r="U56" s="266">
        <f t="shared" si="5"/>
        <v>-3.4134007585335017E-2</v>
      </c>
      <c r="V56" s="23"/>
    </row>
    <row r="57" spans="1:22" customFormat="1">
      <c r="A57" s="4" t="s">
        <v>77</v>
      </c>
      <c r="B57" s="4" t="s">
        <v>70</v>
      </c>
      <c r="C57" s="4" t="s">
        <v>70</v>
      </c>
      <c r="D57" s="4" t="s">
        <v>70</v>
      </c>
      <c r="E57" s="4" t="s">
        <v>70</v>
      </c>
      <c r="F57" s="4" t="s">
        <v>70</v>
      </c>
      <c r="G57" s="4" t="s">
        <v>70</v>
      </c>
      <c r="H57" s="4" t="s">
        <v>70</v>
      </c>
      <c r="I57" s="24">
        <v>12000</v>
      </c>
      <c r="J57" s="24">
        <v>11676</v>
      </c>
      <c r="K57" s="24">
        <v>14167</v>
      </c>
      <c r="L57" s="24">
        <v>10589</v>
      </c>
      <c r="M57" s="24">
        <v>8596</v>
      </c>
      <c r="N57" s="24">
        <v>9354</v>
      </c>
      <c r="O57" s="24">
        <v>9167</v>
      </c>
      <c r="P57" s="24">
        <v>11877</v>
      </c>
      <c r="Q57" s="210">
        <v>13366</v>
      </c>
      <c r="R57" s="210">
        <v>15007</v>
      </c>
      <c r="S57" s="214">
        <v>15715</v>
      </c>
      <c r="T57" s="266">
        <f t="shared" si="4"/>
        <v>0.30958333333333332</v>
      </c>
      <c r="U57" s="266">
        <f t="shared" si="5"/>
        <v>4.7177983607649764E-2</v>
      </c>
      <c r="V57" s="23"/>
    </row>
    <row r="58" spans="1:22" customFormat="1">
      <c r="A58" s="4" t="s">
        <v>315</v>
      </c>
      <c r="B58" s="4" t="s">
        <v>70</v>
      </c>
      <c r="C58" s="4" t="s">
        <v>70</v>
      </c>
      <c r="D58" s="4" t="s">
        <v>70</v>
      </c>
      <c r="E58" s="4" t="s">
        <v>70</v>
      </c>
      <c r="F58" s="4" t="s">
        <v>70</v>
      </c>
      <c r="G58" s="4" t="s">
        <v>70</v>
      </c>
      <c r="H58" s="4" t="s">
        <v>70</v>
      </c>
      <c r="I58" s="24">
        <v>6682</v>
      </c>
      <c r="J58" s="24">
        <v>6904</v>
      </c>
      <c r="K58" s="24">
        <v>6576</v>
      </c>
      <c r="L58" s="24">
        <v>4804</v>
      </c>
      <c r="M58" s="24">
        <v>4505</v>
      </c>
      <c r="N58" s="24">
        <v>5688</v>
      </c>
      <c r="O58" s="24">
        <v>7063</v>
      </c>
      <c r="P58" s="24">
        <v>8064</v>
      </c>
      <c r="Q58" s="210">
        <v>7934</v>
      </c>
      <c r="R58" s="210">
        <v>10001</v>
      </c>
      <c r="S58" s="214">
        <v>7991</v>
      </c>
      <c r="T58" s="266">
        <f t="shared" si="4"/>
        <v>0.19589943130799162</v>
      </c>
      <c r="U58" s="266">
        <f t="shared" si="5"/>
        <v>-0.20097990200979901</v>
      </c>
      <c r="V58" s="23"/>
    </row>
    <row r="59" spans="1:22" customFormat="1">
      <c r="A59" s="6" t="s">
        <v>79</v>
      </c>
      <c r="B59" s="4" t="s">
        <v>70</v>
      </c>
      <c r="C59" s="4" t="s">
        <v>70</v>
      </c>
      <c r="D59" s="4" t="s">
        <v>70</v>
      </c>
      <c r="E59" s="4" t="s">
        <v>70</v>
      </c>
      <c r="F59" s="4" t="s">
        <v>70</v>
      </c>
      <c r="G59" s="4" t="s">
        <v>70</v>
      </c>
      <c r="H59" s="4" t="s">
        <v>70</v>
      </c>
      <c r="I59" s="43">
        <v>43803</v>
      </c>
      <c r="J59" s="43">
        <v>44613</v>
      </c>
      <c r="K59" s="43">
        <v>44828</v>
      </c>
      <c r="L59" s="43">
        <v>31352</v>
      </c>
      <c r="M59" s="43">
        <v>25742</v>
      </c>
      <c r="N59" s="43">
        <v>31003</v>
      </c>
      <c r="O59" s="43">
        <v>35559</v>
      </c>
      <c r="P59" s="43">
        <v>42072</v>
      </c>
      <c r="Q59" s="201">
        <v>43068</v>
      </c>
      <c r="R59" s="201">
        <f>SUM(R50:R58)</f>
        <v>48153</v>
      </c>
      <c r="S59" s="201">
        <f>SUM(S50:S58)</f>
        <v>47078</v>
      </c>
      <c r="T59" s="264">
        <f t="shared" si="4"/>
        <v>7.4766568499874439E-2</v>
      </c>
      <c r="U59" s="264">
        <f t="shared" si="5"/>
        <v>-2.2324673436753682E-2</v>
      </c>
      <c r="V59" s="23"/>
    </row>
    <row r="60" spans="1:22" customFormat="1" ht="15.75">
      <c r="A60" s="286" t="s">
        <v>517</v>
      </c>
      <c r="B60" s="113"/>
      <c r="C60" s="113"/>
      <c r="D60" s="113"/>
      <c r="E60" s="113"/>
      <c r="F60" s="113"/>
      <c r="G60" s="113"/>
      <c r="H60" s="113"/>
      <c r="I60" s="60"/>
      <c r="J60" s="60"/>
      <c r="K60" s="60"/>
      <c r="L60" s="60"/>
      <c r="M60" s="60"/>
      <c r="N60" s="60"/>
      <c r="O60" s="60"/>
      <c r="P60" s="60"/>
      <c r="Q60" s="60"/>
      <c r="R60" s="77"/>
      <c r="S60" s="77"/>
      <c r="T60" s="62"/>
      <c r="U60" s="62"/>
      <c r="V60" s="11"/>
    </row>
    <row r="61" spans="1:22" customFormat="1" ht="15.75">
      <c r="A61" s="286" t="s">
        <v>518</v>
      </c>
      <c r="B61" s="77"/>
      <c r="C61" s="77"/>
      <c r="D61" s="77"/>
      <c r="E61" s="77"/>
      <c r="F61" s="77"/>
      <c r="G61" s="77"/>
      <c r="H61" s="77"/>
      <c r="I61" s="77"/>
      <c r="J61" s="77"/>
      <c r="K61" s="77"/>
      <c r="L61" s="77"/>
      <c r="M61" s="77"/>
      <c r="N61" s="77"/>
      <c r="O61" s="77"/>
      <c r="P61" s="77"/>
      <c r="Q61" s="77"/>
      <c r="R61" s="77"/>
      <c r="S61" s="77"/>
      <c r="T61" s="47"/>
      <c r="U61" s="77"/>
    </row>
    <row r="62" spans="1:22" customFormat="1">
      <c r="A62" s="288" t="s">
        <v>519</v>
      </c>
      <c r="B62" s="77"/>
      <c r="C62" s="77"/>
      <c r="D62" s="77"/>
      <c r="E62" s="77"/>
      <c r="F62" s="77"/>
      <c r="G62" s="77"/>
      <c r="H62" s="77"/>
      <c r="I62" s="77"/>
      <c r="J62" s="77"/>
      <c r="K62" s="77"/>
      <c r="L62" s="77"/>
      <c r="M62" s="77"/>
      <c r="N62" s="77"/>
      <c r="O62" s="77"/>
      <c r="P62" s="77"/>
      <c r="Q62" s="77"/>
      <c r="R62" s="77"/>
      <c r="S62" s="77"/>
      <c r="T62" s="77"/>
      <c r="U62" s="77"/>
    </row>
    <row r="64" spans="1:22" ht="26.25">
      <c r="A64" s="460" t="s">
        <v>317</v>
      </c>
      <c r="B64" s="461"/>
      <c r="C64" s="461"/>
      <c r="D64" s="461"/>
      <c r="E64" s="461"/>
      <c r="F64" s="461"/>
      <c r="G64" s="461"/>
      <c r="H64" s="461"/>
      <c r="I64" s="461"/>
      <c r="J64" s="461"/>
      <c r="K64" s="461"/>
      <c r="L64" s="461"/>
      <c r="M64" s="461"/>
      <c r="N64" s="461"/>
      <c r="O64" s="461"/>
      <c r="P64" s="461"/>
      <c r="Q64" s="461"/>
      <c r="R64" s="461"/>
      <c r="S64" s="462"/>
    </row>
    <row r="65" spans="1:29">
      <c r="A65" s="207" t="s">
        <v>318</v>
      </c>
      <c r="B65" s="207" t="s">
        <v>216</v>
      </c>
      <c r="C65" s="207" t="s">
        <v>82</v>
      </c>
      <c r="D65" s="207" t="s">
        <v>83</v>
      </c>
      <c r="E65" s="207" t="s">
        <v>84</v>
      </c>
      <c r="F65" s="207" t="s">
        <v>5</v>
      </c>
      <c r="G65" s="207" t="s">
        <v>6</v>
      </c>
      <c r="H65" s="207" t="s">
        <v>7</v>
      </c>
      <c r="I65" s="207" t="s">
        <v>8</v>
      </c>
      <c r="J65" s="207" t="s">
        <v>9</v>
      </c>
      <c r="K65" s="207" t="s">
        <v>10</v>
      </c>
      <c r="L65" s="207" t="s">
        <v>11</v>
      </c>
      <c r="M65" s="207" t="s">
        <v>12</v>
      </c>
      <c r="N65" s="207" t="s">
        <v>13</v>
      </c>
      <c r="O65" s="207" t="s">
        <v>14</v>
      </c>
      <c r="P65" s="207" t="s">
        <v>85</v>
      </c>
      <c r="Q65" s="207" t="s">
        <v>458</v>
      </c>
      <c r="R65" s="207" t="s">
        <v>475</v>
      </c>
      <c r="S65" s="207" t="s">
        <v>524</v>
      </c>
    </row>
    <row r="66" spans="1:29">
      <c r="A66" s="265" t="s">
        <v>90</v>
      </c>
      <c r="B66" s="265" t="s">
        <v>70</v>
      </c>
      <c r="C66" s="265" t="s">
        <v>70</v>
      </c>
      <c r="D66" s="265" t="s">
        <v>70</v>
      </c>
      <c r="E66" s="265" t="s">
        <v>70</v>
      </c>
      <c r="F66" s="265" t="s">
        <v>70</v>
      </c>
      <c r="G66" s="265" t="s">
        <v>70</v>
      </c>
      <c r="H66" s="210">
        <v>70489</v>
      </c>
      <c r="I66" s="265" t="s">
        <v>70</v>
      </c>
      <c r="J66" s="265" t="s">
        <v>70</v>
      </c>
      <c r="K66" s="265" t="s">
        <v>70</v>
      </c>
      <c r="L66" s="265" t="s">
        <v>70</v>
      </c>
      <c r="M66" s="265" t="s">
        <v>70</v>
      </c>
      <c r="N66" s="265" t="s">
        <v>70</v>
      </c>
      <c r="O66" s="265" t="s">
        <v>70</v>
      </c>
      <c r="P66" s="265" t="s">
        <v>70</v>
      </c>
      <c r="Q66" s="265" t="s">
        <v>70</v>
      </c>
      <c r="R66" s="265" t="s">
        <v>70</v>
      </c>
      <c r="S66" s="265" t="s">
        <v>70</v>
      </c>
    </row>
    <row r="67" spans="1:29">
      <c r="A67" s="265" t="s">
        <v>91</v>
      </c>
      <c r="B67" s="265" t="s">
        <v>70</v>
      </c>
      <c r="C67" s="265" t="s">
        <v>70</v>
      </c>
      <c r="D67" s="265" t="s">
        <v>70</v>
      </c>
      <c r="E67" s="265" t="s">
        <v>70</v>
      </c>
      <c r="F67" s="265" t="s">
        <v>70</v>
      </c>
      <c r="G67" s="265" t="s">
        <v>70</v>
      </c>
      <c r="H67" s="210">
        <v>61712</v>
      </c>
      <c r="I67" s="265" t="s">
        <v>70</v>
      </c>
      <c r="J67" s="265" t="s">
        <v>70</v>
      </c>
      <c r="K67" s="265" t="s">
        <v>70</v>
      </c>
      <c r="L67" s="265" t="s">
        <v>70</v>
      </c>
      <c r="M67" s="265" t="s">
        <v>70</v>
      </c>
      <c r="N67" s="265" t="s">
        <v>70</v>
      </c>
      <c r="O67" s="265" t="s">
        <v>70</v>
      </c>
      <c r="P67" s="265" t="s">
        <v>70</v>
      </c>
      <c r="Q67" s="265" t="s">
        <v>70</v>
      </c>
      <c r="R67" s="265" t="s">
        <v>70</v>
      </c>
      <c r="S67" s="265" t="s">
        <v>70</v>
      </c>
    </row>
    <row r="68" spans="1:29">
      <c r="A68" s="265" t="s">
        <v>73</v>
      </c>
      <c r="B68" s="265" t="s">
        <v>70</v>
      </c>
      <c r="C68" s="265" t="s">
        <v>70</v>
      </c>
      <c r="D68" s="265" t="s">
        <v>70</v>
      </c>
      <c r="E68" s="265" t="s">
        <v>70</v>
      </c>
      <c r="F68" s="265" t="s">
        <v>70</v>
      </c>
      <c r="G68" s="265" t="s">
        <v>70</v>
      </c>
      <c r="H68" s="210">
        <v>43721</v>
      </c>
      <c r="I68" s="265" t="s">
        <v>70</v>
      </c>
      <c r="J68" s="265" t="s">
        <v>70</v>
      </c>
      <c r="K68" s="265" t="s">
        <v>70</v>
      </c>
      <c r="L68" s="265" t="s">
        <v>70</v>
      </c>
      <c r="M68" s="265" t="s">
        <v>70</v>
      </c>
      <c r="N68" s="265" t="s">
        <v>70</v>
      </c>
      <c r="O68" s="265" t="s">
        <v>70</v>
      </c>
      <c r="P68" s="265" t="s">
        <v>70</v>
      </c>
      <c r="Q68" s="265" t="s">
        <v>70</v>
      </c>
      <c r="R68" s="265" t="s">
        <v>70</v>
      </c>
      <c r="S68" s="265" t="s">
        <v>70</v>
      </c>
    </row>
    <row r="69" spans="1:29">
      <c r="A69" s="265" t="s">
        <v>74</v>
      </c>
      <c r="B69" s="265" t="s">
        <v>70</v>
      </c>
      <c r="C69" s="265" t="s">
        <v>70</v>
      </c>
      <c r="D69" s="265" t="s">
        <v>70</v>
      </c>
      <c r="E69" s="265" t="s">
        <v>70</v>
      </c>
      <c r="F69" s="265" t="s">
        <v>70</v>
      </c>
      <c r="G69" s="265" t="s">
        <v>70</v>
      </c>
      <c r="H69" s="210">
        <v>43373</v>
      </c>
      <c r="I69" s="265" t="s">
        <v>70</v>
      </c>
      <c r="J69" s="265" t="s">
        <v>70</v>
      </c>
      <c r="K69" s="265" t="s">
        <v>70</v>
      </c>
      <c r="L69" s="265" t="s">
        <v>70</v>
      </c>
      <c r="M69" s="265" t="s">
        <v>70</v>
      </c>
      <c r="N69" s="265" t="s">
        <v>70</v>
      </c>
      <c r="O69" s="265" t="s">
        <v>70</v>
      </c>
      <c r="P69" s="265" t="s">
        <v>70</v>
      </c>
      <c r="Q69" s="265" t="s">
        <v>70</v>
      </c>
      <c r="R69" s="265" t="s">
        <v>70</v>
      </c>
      <c r="S69" s="265" t="s">
        <v>70</v>
      </c>
    </row>
    <row r="70" spans="1:29">
      <c r="A70" s="265" t="s">
        <v>75</v>
      </c>
      <c r="B70" s="265" t="s">
        <v>70</v>
      </c>
      <c r="C70" s="265" t="s">
        <v>70</v>
      </c>
      <c r="D70" s="265" t="s">
        <v>70</v>
      </c>
      <c r="E70" s="265" t="s">
        <v>70</v>
      </c>
      <c r="F70" s="265" t="s">
        <v>70</v>
      </c>
      <c r="G70" s="265" t="s">
        <v>70</v>
      </c>
      <c r="H70" s="210">
        <v>47172</v>
      </c>
      <c r="I70" s="265" t="s">
        <v>70</v>
      </c>
      <c r="J70" s="265" t="s">
        <v>70</v>
      </c>
      <c r="K70" s="265" t="s">
        <v>70</v>
      </c>
      <c r="L70" s="265" t="s">
        <v>70</v>
      </c>
      <c r="M70" s="265" t="s">
        <v>70</v>
      </c>
      <c r="N70" s="265" t="s">
        <v>70</v>
      </c>
      <c r="O70" s="265" t="s">
        <v>70</v>
      </c>
      <c r="P70" s="265" t="s">
        <v>70</v>
      </c>
      <c r="Q70" s="265" t="s">
        <v>70</v>
      </c>
      <c r="R70" s="265" t="s">
        <v>70</v>
      </c>
      <c r="S70" s="265" t="s">
        <v>70</v>
      </c>
    </row>
    <row r="71" spans="1:29">
      <c r="A71" s="265" t="s">
        <v>93</v>
      </c>
      <c r="B71" s="265" t="s">
        <v>70</v>
      </c>
      <c r="C71" s="265" t="s">
        <v>70</v>
      </c>
      <c r="D71" s="265" t="s">
        <v>70</v>
      </c>
      <c r="E71" s="265" t="s">
        <v>70</v>
      </c>
      <c r="F71" s="265" t="s">
        <v>70</v>
      </c>
      <c r="G71" s="265" t="s">
        <v>70</v>
      </c>
      <c r="H71" s="210">
        <v>49089</v>
      </c>
      <c r="I71" s="265" t="s">
        <v>70</v>
      </c>
      <c r="J71" s="265" t="s">
        <v>70</v>
      </c>
      <c r="K71" s="265" t="s">
        <v>70</v>
      </c>
      <c r="L71" s="265" t="s">
        <v>70</v>
      </c>
      <c r="M71" s="265" t="s">
        <v>70</v>
      </c>
      <c r="N71" s="265" t="s">
        <v>70</v>
      </c>
      <c r="O71" s="265" t="s">
        <v>70</v>
      </c>
      <c r="P71" s="265" t="s">
        <v>70</v>
      </c>
      <c r="Q71" s="265" t="s">
        <v>70</v>
      </c>
      <c r="R71" s="265" t="s">
        <v>70</v>
      </c>
      <c r="S71" s="265" t="s">
        <v>70</v>
      </c>
    </row>
    <row r="72" spans="1:29">
      <c r="A72" s="265" t="s">
        <v>78</v>
      </c>
      <c r="B72" s="265" t="s">
        <v>70</v>
      </c>
      <c r="C72" s="265" t="s">
        <v>70</v>
      </c>
      <c r="D72" s="265" t="s">
        <v>70</v>
      </c>
      <c r="E72" s="265" t="s">
        <v>70</v>
      </c>
      <c r="F72" s="265" t="s">
        <v>70</v>
      </c>
      <c r="G72" s="265" t="s">
        <v>70</v>
      </c>
      <c r="H72" s="210">
        <v>125527</v>
      </c>
      <c r="I72" s="265" t="s">
        <v>70</v>
      </c>
      <c r="J72" s="265" t="s">
        <v>70</v>
      </c>
      <c r="K72" s="265" t="s">
        <v>70</v>
      </c>
      <c r="L72" s="265" t="s">
        <v>70</v>
      </c>
      <c r="M72" s="265" t="s">
        <v>70</v>
      </c>
      <c r="N72" s="265" t="s">
        <v>70</v>
      </c>
      <c r="O72" s="265" t="s">
        <v>70</v>
      </c>
      <c r="P72" s="265" t="s">
        <v>70</v>
      </c>
      <c r="Q72" s="265" t="s">
        <v>70</v>
      </c>
      <c r="R72" s="265" t="s">
        <v>70</v>
      </c>
      <c r="S72" s="265" t="s">
        <v>70</v>
      </c>
    </row>
    <row r="73" spans="1:29">
      <c r="A73" s="204" t="s">
        <v>79</v>
      </c>
      <c r="B73" s="204" t="s">
        <v>70</v>
      </c>
      <c r="C73" s="204" t="s">
        <v>70</v>
      </c>
      <c r="D73" s="204" t="s">
        <v>70</v>
      </c>
      <c r="E73" s="204" t="s">
        <v>70</v>
      </c>
      <c r="F73" s="204" t="s">
        <v>70</v>
      </c>
      <c r="G73" s="204" t="s">
        <v>70</v>
      </c>
      <c r="H73" s="201">
        <v>441083</v>
      </c>
      <c r="I73" s="204" t="s">
        <v>70</v>
      </c>
      <c r="J73" s="204" t="s">
        <v>70</v>
      </c>
      <c r="K73" s="204" t="s">
        <v>70</v>
      </c>
      <c r="L73" s="204" t="s">
        <v>70</v>
      </c>
      <c r="M73" s="204" t="s">
        <v>70</v>
      </c>
      <c r="N73" s="204" t="s">
        <v>70</v>
      </c>
      <c r="O73" s="204" t="s">
        <v>70</v>
      </c>
      <c r="P73" s="204" t="s">
        <v>70</v>
      </c>
      <c r="Q73" s="204" t="s">
        <v>70</v>
      </c>
      <c r="R73" s="204" t="s">
        <v>70</v>
      </c>
      <c r="S73" s="204" t="s">
        <v>70</v>
      </c>
    </row>
    <row r="74" spans="1:29">
      <c r="A74" s="286" t="s">
        <v>233</v>
      </c>
    </row>
    <row r="75" spans="1:29">
      <c r="A75" s="286" t="s">
        <v>319</v>
      </c>
    </row>
    <row r="77" spans="1:29" ht="26.25">
      <c r="A77" s="458" t="s">
        <v>95</v>
      </c>
      <c r="B77" s="459"/>
      <c r="C77" s="459"/>
      <c r="D77" s="459"/>
      <c r="E77" s="459"/>
      <c r="F77" s="459"/>
      <c r="G77" s="459"/>
      <c r="H77" s="459"/>
      <c r="I77" s="459"/>
      <c r="J77" s="459"/>
      <c r="K77" s="459"/>
      <c r="L77" s="459"/>
      <c r="M77" s="459"/>
      <c r="N77" s="459"/>
      <c r="O77" s="459"/>
      <c r="P77" s="459"/>
      <c r="Q77" s="459"/>
      <c r="R77" s="459"/>
      <c r="S77" s="414"/>
    </row>
    <row r="78" spans="1:29" ht="43.5" customHeight="1">
      <c r="A78" s="163" t="s">
        <v>320</v>
      </c>
      <c r="B78" s="12">
        <v>2001</v>
      </c>
      <c r="C78" s="12">
        <v>2002</v>
      </c>
      <c r="D78" s="12">
        <v>2003</v>
      </c>
      <c r="E78" s="12">
        <v>2004</v>
      </c>
      <c r="F78" s="12">
        <v>2005</v>
      </c>
      <c r="G78" s="12">
        <v>2006</v>
      </c>
      <c r="H78" s="12">
        <v>2007</v>
      </c>
      <c r="I78" s="12">
        <v>2008</v>
      </c>
      <c r="J78" s="12">
        <v>2009</v>
      </c>
      <c r="K78" s="12">
        <v>2010</v>
      </c>
      <c r="L78" s="12">
        <v>2011</v>
      </c>
      <c r="M78" s="12">
        <v>2012</v>
      </c>
      <c r="N78" s="12">
        <v>2013</v>
      </c>
      <c r="O78" s="12">
        <v>2014</v>
      </c>
      <c r="P78" s="12">
        <v>2015</v>
      </c>
      <c r="Q78" s="64" t="s">
        <v>465</v>
      </c>
      <c r="R78" s="64">
        <v>2017</v>
      </c>
      <c r="S78" s="64">
        <v>2018</v>
      </c>
    </row>
    <row r="79" spans="1:29">
      <c r="A79" s="4" t="s">
        <v>69</v>
      </c>
      <c r="B79" s="4" t="s">
        <v>70</v>
      </c>
      <c r="C79" s="4" t="s">
        <v>70</v>
      </c>
      <c r="D79" s="4" t="s">
        <v>70</v>
      </c>
      <c r="E79" s="4" t="s">
        <v>70</v>
      </c>
      <c r="F79" s="4" t="s">
        <v>70</v>
      </c>
      <c r="G79" s="4" t="s">
        <v>70</v>
      </c>
      <c r="H79" s="4" t="s">
        <v>70</v>
      </c>
      <c r="I79" s="4" t="s">
        <v>70</v>
      </c>
      <c r="J79" s="24">
        <v>4272</v>
      </c>
      <c r="K79" s="24">
        <v>10319</v>
      </c>
      <c r="L79" s="24">
        <v>17973</v>
      </c>
      <c r="M79" s="197" t="s">
        <v>70</v>
      </c>
      <c r="N79" s="24">
        <v>61537</v>
      </c>
      <c r="O79" s="24">
        <v>17576</v>
      </c>
      <c r="P79" s="164">
        <v>19580</v>
      </c>
      <c r="Q79" s="197" t="s">
        <v>70</v>
      </c>
      <c r="R79" s="197" t="s">
        <v>70</v>
      </c>
      <c r="S79" s="197" t="s">
        <v>70</v>
      </c>
    </row>
    <row r="80" spans="1:29">
      <c r="A80" s="4" t="s">
        <v>91</v>
      </c>
      <c r="B80" s="4" t="s">
        <v>70</v>
      </c>
      <c r="C80" s="4" t="s">
        <v>70</v>
      </c>
      <c r="D80" s="4" t="s">
        <v>70</v>
      </c>
      <c r="E80" s="4" t="s">
        <v>70</v>
      </c>
      <c r="F80" s="4" t="s">
        <v>70</v>
      </c>
      <c r="G80" s="4" t="s">
        <v>70</v>
      </c>
      <c r="H80" s="4" t="s">
        <v>70</v>
      </c>
      <c r="I80" s="4" t="s">
        <v>70</v>
      </c>
      <c r="J80" s="24">
        <v>30472</v>
      </c>
      <c r="K80" s="24">
        <v>32451</v>
      </c>
      <c r="L80" s="24">
        <v>57703</v>
      </c>
      <c r="M80" s="197" t="s">
        <v>70</v>
      </c>
      <c r="N80" s="24">
        <v>19673</v>
      </c>
      <c r="O80" s="24">
        <v>6470</v>
      </c>
      <c r="P80" s="164">
        <v>5860</v>
      </c>
      <c r="Q80" s="197" t="s">
        <v>70</v>
      </c>
      <c r="R80" s="197" t="s">
        <v>70</v>
      </c>
      <c r="S80" s="197" t="s">
        <v>70</v>
      </c>
      <c r="T80" s="165"/>
      <c r="U80" s="165"/>
      <c r="W80" s="165"/>
      <c r="X80" s="165"/>
      <c r="Y80" s="165"/>
      <c r="Z80" s="165"/>
      <c r="AA80" s="165"/>
      <c r="AB80" s="165"/>
      <c r="AC80" s="165"/>
    </row>
    <row r="81" spans="1:21">
      <c r="A81" s="4" t="s">
        <v>72</v>
      </c>
      <c r="B81" s="4" t="s">
        <v>70</v>
      </c>
      <c r="C81" s="4" t="s">
        <v>70</v>
      </c>
      <c r="D81" s="4" t="s">
        <v>70</v>
      </c>
      <c r="E81" s="4" t="s">
        <v>70</v>
      </c>
      <c r="F81" s="4" t="s">
        <v>70</v>
      </c>
      <c r="G81" s="4" t="s">
        <v>70</v>
      </c>
      <c r="H81" s="4" t="s">
        <v>70</v>
      </c>
      <c r="I81" s="4" t="s">
        <v>70</v>
      </c>
      <c r="J81" s="24">
        <v>13724</v>
      </c>
      <c r="K81" s="24">
        <v>12189</v>
      </c>
      <c r="L81" s="24">
        <v>11259</v>
      </c>
      <c r="M81" s="197" t="s">
        <v>70</v>
      </c>
      <c r="N81" s="24">
        <v>23093</v>
      </c>
      <c r="O81" s="24">
        <v>12193</v>
      </c>
      <c r="P81" s="164">
        <v>10447</v>
      </c>
      <c r="Q81" s="197" t="s">
        <v>70</v>
      </c>
      <c r="R81" s="197" t="s">
        <v>70</v>
      </c>
      <c r="S81" s="197" t="s">
        <v>70</v>
      </c>
    </row>
    <row r="82" spans="1:21">
      <c r="A82" s="4" t="s">
        <v>314</v>
      </c>
      <c r="B82" s="4" t="s">
        <v>70</v>
      </c>
      <c r="C82" s="4" t="s">
        <v>70</v>
      </c>
      <c r="D82" s="4" t="s">
        <v>70</v>
      </c>
      <c r="E82" s="4" t="s">
        <v>70</v>
      </c>
      <c r="F82" s="4" t="s">
        <v>70</v>
      </c>
      <c r="G82" s="4" t="s">
        <v>70</v>
      </c>
      <c r="H82" s="4" t="s">
        <v>70</v>
      </c>
      <c r="I82" s="4" t="s">
        <v>70</v>
      </c>
      <c r="J82" s="24">
        <v>11427</v>
      </c>
      <c r="K82" s="24">
        <v>561</v>
      </c>
      <c r="L82" s="24">
        <v>9957</v>
      </c>
      <c r="M82" s="197" t="s">
        <v>70</v>
      </c>
      <c r="N82" s="24">
        <v>71671</v>
      </c>
      <c r="O82" s="24">
        <v>8616</v>
      </c>
      <c r="P82" s="164">
        <v>11822</v>
      </c>
      <c r="Q82" s="197" t="s">
        <v>70</v>
      </c>
      <c r="R82" s="197" t="s">
        <v>70</v>
      </c>
      <c r="S82" s="197" t="s">
        <v>70</v>
      </c>
    </row>
    <row r="83" spans="1:21">
      <c r="A83" s="4" t="s">
        <v>73</v>
      </c>
      <c r="B83" s="4" t="s">
        <v>70</v>
      </c>
      <c r="C83" s="4" t="s">
        <v>70</v>
      </c>
      <c r="D83" s="4" t="s">
        <v>70</v>
      </c>
      <c r="E83" s="4" t="s">
        <v>70</v>
      </c>
      <c r="F83" s="4" t="s">
        <v>70</v>
      </c>
      <c r="G83" s="4" t="s">
        <v>70</v>
      </c>
      <c r="H83" s="4" t="s">
        <v>70</v>
      </c>
      <c r="I83" s="4" t="s">
        <v>70</v>
      </c>
      <c r="J83" s="24">
        <v>30536</v>
      </c>
      <c r="K83" s="24">
        <v>16035</v>
      </c>
      <c r="L83" s="24">
        <v>25001</v>
      </c>
      <c r="M83" s="197" t="s">
        <v>70</v>
      </c>
      <c r="N83" s="24">
        <v>84118</v>
      </c>
      <c r="O83" s="24">
        <v>14590</v>
      </c>
      <c r="P83" s="164">
        <v>32617</v>
      </c>
      <c r="Q83" s="197" t="s">
        <v>70</v>
      </c>
      <c r="R83" s="197" t="s">
        <v>70</v>
      </c>
      <c r="S83" s="197" t="s">
        <v>70</v>
      </c>
      <c r="U83" s="165"/>
    </row>
    <row r="84" spans="1:21">
      <c r="A84" s="4" t="s">
        <v>321</v>
      </c>
      <c r="B84" s="4" t="s">
        <v>70</v>
      </c>
      <c r="C84" s="4" t="s">
        <v>70</v>
      </c>
      <c r="D84" s="4" t="s">
        <v>70</v>
      </c>
      <c r="E84" s="4" t="s">
        <v>70</v>
      </c>
      <c r="F84" s="4" t="s">
        <v>70</v>
      </c>
      <c r="G84" s="4" t="s">
        <v>70</v>
      </c>
      <c r="H84" s="4" t="s">
        <v>70</v>
      </c>
      <c r="I84" s="4" t="s">
        <v>70</v>
      </c>
      <c r="J84" s="24">
        <v>27482</v>
      </c>
      <c r="K84" s="24">
        <v>21126</v>
      </c>
      <c r="L84" s="24">
        <v>24904</v>
      </c>
      <c r="M84" s="197" t="s">
        <v>70</v>
      </c>
      <c r="N84" s="24">
        <v>60056</v>
      </c>
      <c r="O84" s="24">
        <v>17770</v>
      </c>
      <c r="P84" s="164">
        <v>12985</v>
      </c>
      <c r="Q84" s="197" t="s">
        <v>70</v>
      </c>
      <c r="R84" s="197" t="s">
        <v>70</v>
      </c>
      <c r="S84" s="197" t="s">
        <v>70</v>
      </c>
      <c r="U84" s="165"/>
    </row>
    <row r="85" spans="1:21">
      <c r="A85" s="4" t="s">
        <v>76</v>
      </c>
      <c r="B85" s="4" t="s">
        <v>70</v>
      </c>
      <c r="C85" s="4" t="s">
        <v>70</v>
      </c>
      <c r="D85" s="4" t="s">
        <v>70</v>
      </c>
      <c r="E85" s="4" t="s">
        <v>70</v>
      </c>
      <c r="F85" s="4" t="s">
        <v>70</v>
      </c>
      <c r="G85" s="4" t="s">
        <v>70</v>
      </c>
      <c r="H85" s="4" t="s">
        <v>70</v>
      </c>
      <c r="I85" s="4" t="s">
        <v>70</v>
      </c>
      <c r="J85" s="24" t="s">
        <v>70</v>
      </c>
      <c r="K85" s="24">
        <v>4120</v>
      </c>
      <c r="L85" s="24">
        <v>1283</v>
      </c>
      <c r="M85" s="197" t="s">
        <v>70</v>
      </c>
      <c r="N85" s="24">
        <v>1428</v>
      </c>
      <c r="O85" s="24">
        <v>211</v>
      </c>
      <c r="P85" s="164">
        <v>119</v>
      </c>
      <c r="Q85" s="197" t="s">
        <v>70</v>
      </c>
      <c r="R85" s="197" t="s">
        <v>70</v>
      </c>
      <c r="S85" s="197" t="s">
        <v>70</v>
      </c>
    </row>
    <row r="86" spans="1:21">
      <c r="A86" s="4" t="s">
        <v>77</v>
      </c>
      <c r="B86" s="4" t="s">
        <v>70</v>
      </c>
      <c r="C86" s="4" t="s">
        <v>70</v>
      </c>
      <c r="D86" s="4" t="s">
        <v>70</v>
      </c>
      <c r="E86" s="4" t="s">
        <v>70</v>
      </c>
      <c r="F86" s="4" t="s">
        <v>70</v>
      </c>
      <c r="G86" s="4" t="s">
        <v>70</v>
      </c>
      <c r="H86" s="4" t="s">
        <v>70</v>
      </c>
      <c r="I86" s="4" t="s">
        <v>70</v>
      </c>
      <c r="J86" s="24">
        <v>145125</v>
      </c>
      <c r="K86" s="24">
        <v>93842</v>
      </c>
      <c r="L86" s="24">
        <v>143360</v>
      </c>
      <c r="M86" s="197" t="s">
        <v>70</v>
      </c>
      <c r="N86" s="24">
        <v>194550</v>
      </c>
      <c r="O86" s="24">
        <v>74314</v>
      </c>
      <c r="P86" s="52">
        <v>91810</v>
      </c>
      <c r="Q86" s="197" t="s">
        <v>70</v>
      </c>
      <c r="R86" s="197" t="s">
        <v>70</v>
      </c>
      <c r="S86" s="197" t="s">
        <v>70</v>
      </c>
      <c r="U86" s="165"/>
    </row>
    <row r="87" spans="1:21">
      <c r="A87" s="4" t="s">
        <v>315</v>
      </c>
      <c r="B87" s="4" t="s">
        <v>70</v>
      </c>
      <c r="C87" s="4" t="s">
        <v>70</v>
      </c>
      <c r="D87" s="4" t="s">
        <v>70</v>
      </c>
      <c r="E87" s="4" t="s">
        <v>70</v>
      </c>
      <c r="F87" s="4" t="s">
        <v>70</v>
      </c>
      <c r="G87" s="4" t="s">
        <v>70</v>
      </c>
      <c r="H87" s="4" t="s">
        <v>70</v>
      </c>
      <c r="I87" s="4" t="s">
        <v>70</v>
      </c>
      <c r="J87" s="24">
        <v>14606</v>
      </c>
      <c r="K87" s="24">
        <v>12679</v>
      </c>
      <c r="L87" s="24">
        <v>9843</v>
      </c>
      <c r="M87" s="197" t="s">
        <v>70</v>
      </c>
      <c r="N87" s="24">
        <v>53156</v>
      </c>
      <c r="O87" s="24">
        <v>25382</v>
      </c>
      <c r="P87" s="164">
        <v>21578</v>
      </c>
      <c r="Q87" s="197" t="s">
        <v>70</v>
      </c>
      <c r="R87" s="197" t="s">
        <v>70</v>
      </c>
      <c r="S87" s="197" t="s">
        <v>70</v>
      </c>
      <c r="U87" s="165"/>
    </row>
    <row r="88" spans="1:21">
      <c r="A88" s="6" t="s">
        <v>79</v>
      </c>
      <c r="B88" s="6" t="s">
        <v>70</v>
      </c>
      <c r="C88" s="6" t="s">
        <v>70</v>
      </c>
      <c r="D88" s="6" t="s">
        <v>70</v>
      </c>
      <c r="E88" s="6" t="s">
        <v>70</v>
      </c>
      <c r="F88" s="6" t="s">
        <v>70</v>
      </c>
      <c r="G88" s="6" t="s">
        <v>70</v>
      </c>
      <c r="H88" s="6" t="s">
        <v>70</v>
      </c>
      <c r="I88" s="6" t="s">
        <v>70</v>
      </c>
      <c r="J88" s="43">
        <v>277644</v>
      </c>
      <c r="K88" s="43">
        <v>203322</v>
      </c>
      <c r="L88" s="43">
        <v>301283</v>
      </c>
      <c r="M88" s="198" t="s">
        <v>70</v>
      </c>
      <c r="N88" s="43">
        <v>569282</v>
      </c>
      <c r="O88" s="43">
        <v>177122</v>
      </c>
      <c r="P88" s="166">
        <v>206818</v>
      </c>
      <c r="Q88" s="197" t="s">
        <v>70</v>
      </c>
      <c r="R88" s="197" t="s">
        <v>70</v>
      </c>
      <c r="S88" s="197" t="s">
        <v>70</v>
      </c>
      <c r="U88" s="165"/>
    </row>
    <row r="89" spans="1:21" ht="30">
      <c r="A89" s="2" t="s">
        <v>322</v>
      </c>
      <c r="B89" s="12">
        <v>2001</v>
      </c>
      <c r="C89" s="12">
        <v>2002</v>
      </c>
      <c r="D89" s="12">
        <v>2003</v>
      </c>
      <c r="E89" s="12">
        <v>2004</v>
      </c>
      <c r="F89" s="12">
        <v>2005</v>
      </c>
      <c r="G89" s="12">
        <v>2006</v>
      </c>
      <c r="H89" s="12">
        <v>2007</v>
      </c>
      <c r="I89" s="12">
        <v>2008</v>
      </c>
      <c r="J89" s="12">
        <v>2009</v>
      </c>
      <c r="K89" s="207">
        <v>2010</v>
      </c>
      <c r="L89" s="207">
        <v>2012</v>
      </c>
      <c r="M89" s="207">
        <v>2012</v>
      </c>
      <c r="N89" s="207">
        <v>2013</v>
      </c>
      <c r="O89" s="207">
        <v>2014</v>
      </c>
      <c r="P89" s="207">
        <v>2015</v>
      </c>
      <c r="Q89" s="245">
        <v>2016</v>
      </c>
      <c r="R89" s="64">
        <v>2017</v>
      </c>
      <c r="S89" s="295">
        <v>2018</v>
      </c>
      <c r="U89" s="165"/>
    </row>
    <row r="90" spans="1:21">
      <c r="A90" s="4" t="s">
        <v>69</v>
      </c>
      <c r="B90" s="4" t="s">
        <v>70</v>
      </c>
      <c r="C90" s="4" t="s">
        <v>70</v>
      </c>
      <c r="D90" s="4" t="s">
        <v>70</v>
      </c>
      <c r="E90" s="4" t="s">
        <v>70</v>
      </c>
      <c r="F90" s="4" t="s">
        <v>70</v>
      </c>
      <c r="G90" s="4" t="s">
        <v>70</v>
      </c>
      <c r="H90" s="4" t="s">
        <v>70</v>
      </c>
      <c r="I90" s="4" t="s">
        <v>70</v>
      </c>
      <c r="J90" s="4" t="s">
        <v>70</v>
      </c>
      <c r="K90" s="4" t="s">
        <v>70</v>
      </c>
      <c r="L90" s="4">
        <v>6</v>
      </c>
      <c r="M90" s="197" t="s">
        <v>70</v>
      </c>
      <c r="N90" s="197" t="s">
        <v>70</v>
      </c>
      <c r="O90" s="197" t="s">
        <v>70</v>
      </c>
      <c r="P90" s="197" t="s">
        <v>70</v>
      </c>
      <c r="Q90" s="197" t="s">
        <v>70</v>
      </c>
      <c r="R90" s="197" t="s">
        <v>70</v>
      </c>
      <c r="S90" s="197" t="s">
        <v>70</v>
      </c>
      <c r="U90" s="165"/>
    </row>
    <row r="91" spans="1:21">
      <c r="A91" s="4" t="s">
        <v>91</v>
      </c>
      <c r="B91" s="4" t="s">
        <v>70</v>
      </c>
      <c r="C91" s="4" t="s">
        <v>70</v>
      </c>
      <c r="D91" s="4" t="s">
        <v>70</v>
      </c>
      <c r="E91" s="4" t="s">
        <v>70</v>
      </c>
      <c r="F91" s="4" t="s">
        <v>70</v>
      </c>
      <c r="G91" s="4" t="s">
        <v>70</v>
      </c>
      <c r="H91" s="4" t="s">
        <v>70</v>
      </c>
      <c r="I91" s="4" t="s">
        <v>70</v>
      </c>
      <c r="J91" s="4" t="s">
        <v>70</v>
      </c>
      <c r="K91" s="4" t="s">
        <v>70</v>
      </c>
      <c r="L91" s="4">
        <v>10</v>
      </c>
      <c r="M91" s="197" t="s">
        <v>70</v>
      </c>
      <c r="N91" s="197" t="s">
        <v>70</v>
      </c>
      <c r="O91" s="197" t="s">
        <v>70</v>
      </c>
      <c r="P91" s="197" t="s">
        <v>70</v>
      </c>
      <c r="Q91" s="197" t="s">
        <v>70</v>
      </c>
      <c r="R91" s="197" t="s">
        <v>70</v>
      </c>
      <c r="S91" s="197" t="s">
        <v>70</v>
      </c>
    </row>
    <row r="92" spans="1:21">
      <c r="A92" s="4" t="s">
        <v>72</v>
      </c>
      <c r="B92" s="4" t="s">
        <v>70</v>
      </c>
      <c r="C92" s="4" t="s">
        <v>70</v>
      </c>
      <c r="D92" s="4" t="s">
        <v>70</v>
      </c>
      <c r="E92" s="4" t="s">
        <v>70</v>
      </c>
      <c r="F92" s="4" t="s">
        <v>70</v>
      </c>
      <c r="G92" s="4" t="s">
        <v>70</v>
      </c>
      <c r="H92" s="4" t="s">
        <v>70</v>
      </c>
      <c r="I92" s="4" t="s">
        <v>70</v>
      </c>
      <c r="J92" s="4" t="s">
        <v>70</v>
      </c>
      <c r="K92" s="4" t="s">
        <v>70</v>
      </c>
      <c r="L92" s="4">
        <v>17</v>
      </c>
      <c r="M92" s="197" t="s">
        <v>70</v>
      </c>
      <c r="N92" s="197" t="s">
        <v>70</v>
      </c>
      <c r="O92" s="197" t="s">
        <v>70</v>
      </c>
      <c r="P92" s="197" t="s">
        <v>70</v>
      </c>
      <c r="Q92" s="197" t="s">
        <v>70</v>
      </c>
      <c r="R92" s="197" t="s">
        <v>70</v>
      </c>
      <c r="S92" s="197" t="s">
        <v>70</v>
      </c>
    </row>
    <row r="93" spans="1:21">
      <c r="A93" s="4" t="s">
        <v>314</v>
      </c>
      <c r="B93" s="4" t="s">
        <v>70</v>
      </c>
      <c r="C93" s="4" t="s">
        <v>70</v>
      </c>
      <c r="D93" s="4" t="s">
        <v>70</v>
      </c>
      <c r="E93" s="4" t="s">
        <v>70</v>
      </c>
      <c r="F93" s="4" t="s">
        <v>70</v>
      </c>
      <c r="G93" s="4" t="s">
        <v>70</v>
      </c>
      <c r="H93" s="4" t="s">
        <v>70</v>
      </c>
      <c r="I93" s="4" t="s">
        <v>70</v>
      </c>
      <c r="J93" s="4" t="s">
        <v>70</v>
      </c>
      <c r="K93" s="4" t="s">
        <v>70</v>
      </c>
      <c r="L93" s="4">
        <v>14</v>
      </c>
      <c r="M93" s="197" t="s">
        <v>70</v>
      </c>
      <c r="N93" s="197" t="s">
        <v>70</v>
      </c>
      <c r="O93" s="197" t="s">
        <v>70</v>
      </c>
      <c r="P93" s="197" t="s">
        <v>70</v>
      </c>
      <c r="Q93" s="197" t="s">
        <v>70</v>
      </c>
      <c r="R93" s="197" t="s">
        <v>70</v>
      </c>
      <c r="S93" s="197" t="s">
        <v>70</v>
      </c>
    </row>
    <row r="94" spans="1:21">
      <c r="A94" s="4" t="s">
        <v>73</v>
      </c>
      <c r="B94" s="4" t="s">
        <v>70</v>
      </c>
      <c r="C94" s="4" t="s">
        <v>70</v>
      </c>
      <c r="D94" s="4" t="s">
        <v>70</v>
      </c>
      <c r="E94" s="4" t="s">
        <v>70</v>
      </c>
      <c r="F94" s="4" t="s">
        <v>70</v>
      </c>
      <c r="G94" s="4" t="s">
        <v>70</v>
      </c>
      <c r="H94" s="4" t="s">
        <v>70</v>
      </c>
      <c r="I94" s="4" t="s">
        <v>70</v>
      </c>
      <c r="J94" s="4" t="s">
        <v>70</v>
      </c>
      <c r="K94" s="4" t="s">
        <v>70</v>
      </c>
      <c r="L94" s="4">
        <v>19</v>
      </c>
      <c r="M94" s="197" t="s">
        <v>70</v>
      </c>
      <c r="N94" s="197" t="s">
        <v>70</v>
      </c>
      <c r="O94" s="197" t="s">
        <v>70</v>
      </c>
      <c r="P94" s="197" t="s">
        <v>70</v>
      </c>
      <c r="Q94" s="197" t="s">
        <v>70</v>
      </c>
      <c r="R94" s="197" t="s">
        <v>70</v>
      </c>
      <c r="S94" s="197" t="s">
        <v>70</v>
      </c>
    </row>
    <row r="95" spans="1:21">
      <c r="A95" s="4" t="s">
        <v>321</v>
      </c>
      <c r="B95" s="4" t="s">
        <v>70</v>
      </c>
      <c r="C95" s="4" t="s">
        <v>70</v>
      </c>
      <c r="D95" s="4" t="s">
        <v>70</v>
      </c>
      <c r="E95" s="4" t="s">
        <v>70</v>
      </c>
      <c r="F95" s="4" t="s">
        <v>70</v>
      </c>
      <c r="G95" s="4" t="s">
        <v>70</v>
      </c>
      <c r="H95" s="4" t="s">
        <v>70</v>
      </c>
      <c r="I95" s="4" t="s">
        <v>70</v>
      </c>
      <c r="J95" s="4" t="s">
        <v>70</v>
      </c>
      <c r="K95" s="4" t="s">
        <v>70</v>
      </c>
      <c r="L95" s="4">
        <v>17</v>
      </c>
      <c r="M95" s="197" t="s">
        <v>70</v>
      </c>
      <c r="N95" s="197" t="s">
        <v>70</v>
      </c>
      <c r="O95" s="197" t="s">
        <v>70</v>
      </c>
      <c r="P95" s="197" t="s">
        <v>70</v>
      </c>
      <c r="Q95" s="197" t="s">
        <v>70</v>
      </c>
      <c r="R95" s="197" t="s">
        <v>70</v>
      </c>
      <c r="S95" s="197" t="s">
        <v>70</v>
      </c>
    </row>
    <row r="96" spans="1:21">
      <c r="A96" s="4" t="s">
        <v>76</v>
      </c>
      <c r="B96" s="4" t="s">
        <v>70</v>
      </c>
      <c r="C96" s="4" t="s">
        <v>70</v>
      </c>
      <c r="D96" s="4" t="s">
        <v>70</v>
      </c>
      <c r="E96" s="4" t="s">
        <v>70</v>
      </c>
      <c r="F96" s="4" t="s">
        <v>70</v>
      </c>
      <c r="G96" s="4" t="s">
        <v>70</v>
      </c>
      <c r="H96" s="4" t="s">
        <v>70</v>
      </c>
      <c r="I96" s="4" t="s">
        <v>70</v>
      </c>
      <c r="J96" s="4" t="s">
        <v>70</v>
      </c>
      <c r="K96" s="4" t="s">
        <v>70</v>
      </c>
      <c r="L96" s="4">
        <v>0</v>
      </c>
      <c r="M96" s="197" t="s">
        <v>70</v>
      </c>
      <c r="N96" s="197" t="s">
        <v>70</v>
      </c>
      <c r="O96" s="197" t="s">
        <v>70</v>
      </c>
      <c r="P96" s="197" t="s">
        <v>70</v>
      </c>
      <c r="Q96" s="197" t="s">
        <v>70</v>
      </c>
      <c r="R96" s="197" t="s">
        <v>70</v>
      </c>
      <c r="S96" s="197" t="s">
        <v>70</v>
      </c>
    </row>
    <row r="97" spans="1:21">
      <c r="A97" s="4" t="s">
        <v>77</v>
      </c>
      <c r="B97" s="4" t="s">
        <v>70</v>
      </c>
      <c r="C97" s="4" t="s">
        <v>70</v>
      </c>
      <c r="D97" s="4" t="s">
        <v>70</v>
      </c>
      <c r="E97" s="4" t="s">
        <v>70</v>
      </c>
      <c r="F97" s="4" t="s">
        <v>70</v>
      </c>
      <c r="G97" s="4" t="s">
        <v>70</v>
      </c>
      <c r="H97" s="4" t="s">
        <v>70</v>
      </c>
      <c r="I97" s="4" t="s">
        <v>70</v>
      </c>
      <c r="J97" s="4" t="s">
        <v>70</v>
      </c>
      <c r="K97" s="4" t="s">
        <v>70</v>
      </c>
      <c r="L97" s="4">
        <v>46</v>
      </c>
      <c r="M97" s="197" t="s">
        <v>70</v>
      </c>
      <c r="N97" s="197" t="s">
        <v>70</v>
      </c>
      <c r="O97" s="197" t="s">
        <v>70</v>
      </c>
      <c r="P97" s="197" t="s">
        <v>70</v>
      </c>
      <c r="Q97" s="197" t="s">
        <v>70</v>
      </c>
      <c r="R97" s="197" t="s">
        <v>70</v>
      </c>
      <c r="S97" s="197" t="s">
        <v>70</v>
      </c>
    </row>
    <row r="98" spans="1:21">
      <c r="A98" s="4" t="s">
        <v>315</v>
      </c>
      <c r="B98" s="4" t="s">
        <v>70</v>
      </c>
      <c r="C98" s="4" t="s">
        <v>70</v>
      </c>
      <c r="D98" s="4" t="s">
        <v>70</v>
      </c>
      <c r="E98" s="4" t="s">
        <v>70</v>
      </c>
      <c r="F98" s="4" t="s">
        <v>70</v>
      </c>
      <c r="G98" s="4" t="s">
        <v>70</v>
      </c>
      <c r="H98" s="4" t="s">
        <v>70</v>
      </c>
      <c r="I98" s="4" t="s">
        <v>70</v>
      </c>
      <c r="J98" s="4" t="s">
        <v>70</v>
      </c>
      <c r="K98" s="4" t="s">
        <v>70</v>
      </c>
      <c r="L98" s="4">
        <v>46</v>
      </c>
      <c r="M98" s="197" t="s">
        <v>70</v>
      </c>
      <c r="N98" s="197" t="s">
        <v>70</v>
      </c>
      <c r="O98" s="197" t="s">
        <v>70</v>
      </c>
      <c r="P98" s="197" t="s">
        <v>70</v>
      </c>
      <c r="Q98" s="197" t="s">
        <v>70</v>
      </c>
      <c r="R98" s="197" t="s">
        <v>70</v>
      </c>
      <c r="S98" s="197" t="s">
        <v>70</v>
      </c>
    </row>
    <row r="99" spans="1:21">
      <c r="A99" s="6" t="s">
        <v>79</v>
      </c>
      <c r="B99" s="6" t="s">
        <v>70</v>
      </c>
      <c r="C99" s="6" t="s">
        <v>70</v>
      </c>
      <c r="D99" s="6" t="s">
        <v>70</v>
      </c>
      <c r="E99" s="6" t="s">
        <v>70</v>
      </c>
      <c r="F99" s="6" t="s">
        <v>70</v>
      </c>
      <c r="G99" s="6" t="s">
        <v>70</v>
      </c>
      <c r="H99" s="6" t="s">
        <v>70</v>
      </c>
      <c r="I99" s="6" t="s">
        <v>70</v>
      </c>
      <c r="J99" s="6" t="s">
        <v>70</v>
      </c>
      <c r="K99" s="6" t="s">
        <v>70</v>
      </c>
      <c r="L99" s="6">
        <v>175</v>
      </c>
      <c r="M99" s="197" t="s">
        <v>70</v>
      </c>
      <c r="N99" s="197" t="s">
        <v>70</v>
      </c>
      <c r="O99" s="197" t="s">
        <v>70</v>
      </c>
      <c r="P99" s="197" t="s">
        <v>70</v>
      </c>
      <c r="Q99" s="197" t="s">
        <v>70</v>
      </c>
      <c r="R99" s="197" t="s">
        <v>70</v>
      </c>
      <c r="S99" s="197" t="s">
        <v>70</v>
      </c>
    </row>
    <row r="100" spans="1:21" ht="15.75">
      <c r="A100" s="286" t="s">
        <v>520</v>
      </c>
      <c r="U100" s="165"/>
    </row>
    <row r="101" spans="1:21">
      <c r="A101" s="286" t="s">
        <v>323</v>
      </c>
    </row>
    <row r="102" spans="1:21">
      <c r="A102" s="286" t="s">
        <v>466</v>
      </c>
    </row>
    <row r="103" spans="1:21">
      <c r="A103" s="286"/>
    </row>
  </sheetData>
  <mergeCells count="2">
    <mergeCell ref="A77:R77"/>
    <mergeCell ref="A64:S64"/>
  </mergeCells>
  <pageMargins left="0.25590551181102361" right="0.25590551181102361" top="0.39370078740157477" bottom="0.39370078740157477" header="0.3" footer="0.3"/>
  <pageSetup paperSize="9" scale="32" orientation="landscape"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visits'!B11:R11</xm:f>
              <xm:sqref>V11</xm:sqref>
            </x14:sparkline>
            <x14:sparkline>
              <xm:f>'Educational visits'!B12:R12</xm:f>
              <xm:sqref>V12</xm:sqref>
            </x14:sparkline>
            <x14:sparkline>
              <xm:f>'Educational visits'!B13:R13</xm:f>
              <xm:sqref>V13</xm:sqref>
            </x14:sparkline>
            <x14:sparkline>
              <xm:f>'Educational visits'!B14:R14</xm:f>
              <xm:sqref>V14</xm:sqref>
            </x14:sparkline>
            <x14:sparkline>
              <xm:f>'Educational visits'!B15:R15</xm:f>
              <xm:sqref>V15</xm:sqref>
            </x14:sparkline>
            <x14:sparkline>
              <xm:f>'Educational visits'!B16:R16</xm:f>
              <xm:sqref>V16</xm:sqref>
            </x14:sparkline>
            <x14:sparkline>
              <xm:f>'Educational visits'!B17:R17</xm:f>
              <xm:sqref>V17</xm:sqref>
            </x14:sparkline>
            <x14:sparkline>
              <xm:f>'Educational visits'!B18:R18</xm:f>
              <xm:sqref>V18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visits'!B20:R20</xm:f>
              <xm:sqref>V20</xm:sqref>
            </x14:sparkline>
            <x14:sparkline>
              <xm:f>'Educational visits'!B21:R21</xm:f>
              <xm:sqref>V21</xm:sqref>
            </x14:sparkline>
            <x14:sparkline>
              <xm:f>'Educational visits'!B22:R22</xm:f>
              <xm:sqref>V22</xm:sqref>
            </x14:sparkline>
            <x14:sparkline>
              <xm:f>'Educational visits'!B23:R23</xm:f>
              <xm:sqref>V23</xm:sqref>
            </x14:sparkline>
            <x14:sparkline>
              <xm:f>'Educational visits'!B24:R24</xm:f>
              <xm:sqref>V24</xm:sqref>
            </x14:sparkline>
            <x14:sparkline>
              <xm:f>'Educational visits'!B25:R25</xm:f>
              <xm:sqref>V25</xm:sqref>
            </x14:sparkline>
            <x14:sparkline>
              <xm:f>'Educational visits'!B26:R26</xm:f>
              <xm:sqref>V26</xm:sqref>
            </x14:sparkline>
            <x14:sparkline>
              <xm:f>'Educational visits'!B27:R27</xm:f>
              <xm:sqref>V27</xm:sqref>
            </x14:sparkline>
            <x14:sparkline>
              <xm:f>'Educational visits'!B28:R28</xm:f>
              <xm:sqref>V28</xm:sqref>
            </x14:sparkline>
            <x14:sparkline>
              <xm:f>'Educational visits'!B29:R29</xm:f>
              <xm:sqref>V29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visits'!B39:R39</xm:f>
              <xm:sqref>V39</xm:sqref>
            </x14:sparkline>
            <x14:sparkline>
              <xm:f>'Educational visits'!B40:R40</xm:f>
              <xm:sqref>V40</xm:sqref>
            </x14:sparkline>
            <x14:sparkline>
              <xm:f>'Educational visits'!B41:R41</xm:f>
              <xm:sqref>V41</xm:sqref>
            </x14:sparkline>
            <x14:sparkline>
              <xm:f>'Educational visits'!B42:R42</xm:f>
              <xm:sqref>V42</xm:sqref>
            </x14:sparkline>
            <x14:sparkline>
              <xm:f>'Educational visits'!B43:R43</xm:f>
              <xm:sqref>V43</xm:sqref>
            </x14:sparkline>
            <x14:sparkline>
              <xm:f>'Educational visits'!B44:R44</xm:f>
              <xm:sqref>V44</xm:sqref>
            </x14:sparkline>
            <x14:sparkline>
              <xm:f>'Educational visits'!B45:R45</xm:f>
              <xm:sqref>V45</xm:sqref>
            </x14:sparkline>
            <x14:sparkline>
              <xm:f>'Educational visits'!B46:R46</xm:f>
              <xm:sqref>V46</xm:sqref>
            </x14:sparkline>
            <x14:sparkline>
              <xm:f>'Educational visits'!B47:R47</xm:f>
              <xm:sqref>V47</xm:sqref>
            </x14:sparkline>
            <x14:sparkline>
              <xm:f>'Educational visits'!B48:R48</xm:f>
              <xm:sqref>V48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visits'!I50:R50</xm:f>
              <xm:sqref>V50</xm:sqref>
            </x14:sparkline>
            <x14:sparkline>
              <xm:f>'Educational visits'!I51:R51</xm:f>
              <xm:sqref>V51</xm:sqref>
            </x14:sparkline>
            <x14:sparkline>
              <xm:f>'Educational visits'!I52:R52</xm:f>
              <xm:sqref>V52</xm:sqref>
            </x14:sparkline>
            <x14:sparkline>
              <xm:f>'Educational visits'!I53:R53</xm:f>
              <xm:sqref>V53</xm:sqref>
            </x14:sparkline>
            <x14:sparkline>
              <xm:f>'Educational visits'!I54:R54</xm:f>
              <xm:sqref>V54</xm:sqref>
            </x14:sparkline>
            <x14:sparkline>
              <xm:f>'Educational visits'!I55:R55</xm:f>
              <xm:sqref>V55</xm:sqref>
            </x14:sparkline>
            <x14:sparkline>
              <xm:f>'Educational visits'!I56:R56</xm:f>
              <xm:sqref>V56</xm:sqref>
            </x14:sparkline>
            <x14:sparkline>
              <xm:f>'Educational visits'!I57:R57</xm:f>
              <xm:sqref>V57</xm:sqref>
            </x14:sparkline>
            <x14:sparkline>
              <xm:f>'Educational visits'!I58:R58</xm:f>
              <xm:sqref>V58</xm:sqref>
            </x14:sparkline>
            <x14:sparkline>
              <xm:f>'Educational visits'!I59:R59</xm:f>
              <xm:sqref>V59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Summary</vt:lpstr>
      <vt:lpstr>Visits</vt:lpstr>
      <vt:lpstr>Participation</vt:lpstr>
      <vt:lpstr>Membership</vt:lpstr>
      <vt:lpstr>Heritage Open Days</vt:lpstr>
      <vt:lpstr>Volunteering</vt:lpstr>
      <vt:lpstr>Museums and Galleries</vt:lpstr>
      <vt:lpstr>Educational visits</vt:lpstr>
      <vt:lpstr>Education</vt:lpstr>
      <vt:lpstr>Wellbeing</vt:lpstr>
      <vt:lpstr>Social Media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Bade, David</dc:creator>
  <cp:lastModifiedBy>Wilson, Simon</cp:lastModifiedBy>
  <cp:lastPrinted>2020-02-24T10:54:25Z</cp:lastPrinted>
  <dcterms:created xsi:type="dcterms:W3CDTF">2016-08-17T15:09:06Z</dcterms:created>
  <dcterms:modified xsi:type="dcterms:W3CDTF">2020-02-25T10:52:03Z</dcterms:modified>
</cp:coreProperties>
</file>