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3.xml" ContentType="application/vnd.openxmlformats-officedocument.spreadsheetml.tab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3Wilson\Desktop\3. Indicators\Updated Spreadsheets 2019\"/>
    </mc:Choice>
  </mc:AlternateContent>
  <bookViews>
    <workbookView xWindow="-15" yWindow="-15" windowWidth="24240" windowHeight="6180"/>
  </bookViews>
  <sheets>
    <sheet name="Contents" sheetId="34" r:id="rId1"/>
    <sheet name="Summary" sheetId="33" r:id="rId2"/>
    <sheet name="Funding &amp; Resources HE" sheetId="19" r:id="rId3"/>
    <sheet name="Funding &amp; Resources HE Regional" sheetId="32" r:id="rId4"/>
    <sheet name="Funding &amp; Resources EH" sheetId="41" r:id="rId5"/>
    <sheet name="Funding and Resources NLHF" sheetId="36" r:id="rId6"/>
    <sheet name="Public Sector Funding" sheetId="39" r:id="rId7"/>
    <sheet name="Funding Voluntary Sector" sheetId="23" r:id="rId8"/>
    <sheet name="Funding Private Sector" sheetId="24" r:id="rId9"/>
    <sheet name="Natural Environment Funding" sheetId="38" r:id="rId10"/>
    <sheet name="Capacity - Employment" sheetId="26" r:id="rId11"/>
    <sheet name="Capacity - Employment LAs" sheetId="37" r:id="rId12"/>
    <sheet name="Skills - apprent. and training" sheetId="27" r:id="rId13"/>
  </sheets>
  <definedNames>
    <definedName name="_xlnm._FilterDatabase" localSheetId="7" hidden="1">'Funding Voluntary Sector'!$R$7:$R$12</definedName>
  </definedNames>
  <calcPr calcId="162913"/>
</workbook>
</file>

<file path=xl/calcChain.xml><?xml version="1.0" encoding="utf-8"?>
<calcChain xmlns="http://schemas.openxmlformats.org/spreadsheetml/2006/main">
  <c r="R8" i="26" l="1"/>
  <c r="AC19" i="41" l="1"/>
  <c r="AC21" i="41"/>
  <c r="AC18" i="41"/>
  <c r="AC17" i="41"/>
  <c r="AB17" i="41"/>
  <c r="AB14" i="41"/>
  <c r="AC14" i="41"/>
  <c r="S118" i="32" l="1"/>
  <c r="S106" i="32"/>
  <c r="S94" i="32"/>
  <c r="S82" i="32"/>
  <c r="S70" i="32"/>
  <c r="S58" i="32"/>
  <c r="S46" i="32"/>
  <c r="S34" i="32"/>
  <c r="S22" i="32"/>
  <c r="AC20" i="19" l="1"/>
  <c r="AC21" i="19"/>
  <c r="AC24" i="19"/>
  <c r="AC26" i="19"/>
  <c r="AA19" i="19"/>
  <c r="AB19" i="19" s="1"/>
  <c r="AC19" i="19" l="1"/>
  <c r="T14" i="32"/>
  <c r="U14" i="32"/>
  <c r="T15" i="32"/>
  <c r="U15" i="32"/>
  <c r="T16" i="32"/>
  <c r="U16" i="32"/>
  <c r="T17" i="32"/>
  <c r="U17" i="32"/>
  <c r="T18" i="32"/>
  <c r="U18" i="32"/>
  <c r="V11" i="23" l="1"/>
  <c r="AA20" i="41" l="1"/>
  <c r="AC20" i="41" s="1"/>
  <c r="Q8" i="26" l="1"/>
  <c r="P8" i="26"/>
  <c r="AC9" i="41"/>
  <c r="AC11" i="41"/>
  <c r="AC12" i="41"/>
  <c r="AC13" i="41"/>
  <c r="AC8" i="41"/>
  <c r="AB9" i="41"/>
  <c r="AB11" i="41"/>
  <c r="AB12" i="41"/>
  <c r="AB13" i="41"/>
  <c r="AB8" i="41"/>
  <c r="AA10" i="41"/>
  <c r="AB10" i="41" s="1"/>
  <c r="AC10" i="41" l="1"/>
  <c r="H83" i="27"/>
  <c r="G83" i="27"/>
  <c r="E12" i="38" l="1"/>
  <c r="F12" i="38" s="1"/>
  <c r="F24" i="38" s="1"/>
  <c r="E24" i="38" l="1"/>
  <c r="J9" i="27"/>
  <c r="J10" i="27"/>
  <c r="J11" i="27"/>
  <c r="J12" i="27"/>
  <c r="J13" i="27"/>
  <c r="J14" i="27"/>
  <c r="J15" i="27"/>
  <c r="J16" i="27"/>
  <c r="J8" i="27"/>
  <c r="I9" i="27"/>
  <c r="I10" i="27"/>
  <c r="I11" i="27"/>
  <c r="I12" i="27"/>
  <c r="I13" i="27"/>
  <c r="I14" i="27"/>
  <c r="I15" i="27"/>
  <c r="I16" i="27"/>
  <c r="I8" i="27"/>
  <c r="H17" i="27"/>
  <c r="G17" i="27"/>
  <c r="F17" i="27"/>
  <c r="E17" i="27"/>
  <c r="D17" i="27"/>
  <c r="C17" i="27"/>
  <c r="B17" i="27"/>
  <c r="J17" i="27" l="1"/>
  <c r="I17" i="27"/>
  <c r="AC18" i="19"/>
  <c r="AB20" i="19"/>
  <c r="AB21" i="19"/>
  <c r="AB23" i="19"/>
  <c r="AB24" i="19"/>
  <c r="AB26" i="19"/>
  <c r="AB18" i="19"/>
  <c r="AC12" i="19"/>
  <c r="AC13" i="19"/>
  <c r="AC15" i="19"/>
  <c r="AC8" i="19"/>
  <c r="AB12" i="19"/>
  <c r="AB13" i="19"/>
  <c r="AB14" i="19"/>
  <c r="AB15" i="19"/>
  <c r="AB8" i="19"/>
  <c r="U10" i="32" l="1"/>
  <c r="U11" i="32"/>
  <c r="U12" i="32"/>
  <c r="U13" i="32"/>
  <c r="U9" i="32"/>
  <c r="T11" i="32"/>
  <c r="T12" i="32"/>
  <c r="T13" i="32"/>
  <c r="T10" i="32"/>
  <c r="T9" i="32"/>
  <c r="S19" i="32"/>
  <c r="T19" i="32" l="1"/>
  <c r="L17" i="27"/>
  <c r="U80" i="26" l="1"/>
  <c r="P91" i="26" l="1"/>
  <c r="P92" i="26"/>
  <c r="P93" i="26"/>
  <c r="P90" i="26"/>
  <c r="Q92" i="26"/>
  <c r="Q93" i="26"/>
  <c r="Q91" i="26"/>
  <c r="Q90" i="26"/>
  <c r="B41" i="38" l="1"/>
  <c r="R72" i="26" l="1"/>
  <c r="R73" i="26"/>
  <c r="R74" i="26"/>
  <c r="R75" i="26"/>
  <c r="R76" i="26"/>
  <c r="R77" i="26"/>
  <c r="R78" i="26"/>
  <c r="R79" i="26"/>
  <c r="R80" i="26"/>
  <c r="R71" i="26"/>
  <c r="Q72" i="26"/>
  <c r="Q73" i="26"/>
  <c r="Q74" i="26"/>
  <c r="Q75" i="26"/>
  <c r="Q76" i="26"/>
  <c r="Q77" i="26"/>
  <c r="Q78" i="26"/>
  <c r="Q79" i="26"/>
  <c r="Q80" i="26"/>
  <c r="Q71" i="26"/>
  <c r="R59" i="26"/>
  <c r="R60" i="26"/>
  <c r="R61" i="26"/>
  <c r="R62" i="26"/>
  <c r="R63" i="26"/>
  <c r="R64" i="26"/>
  <c r="R65" i="26"/>
  <c r="R66" i="26"/>
  <c r="R67" i="26"/>
  <c r="R58" i="26"/>
  <c r="Q59" i="26"/>
  <c r="Q60" i="26"/>
  <c r="Q61" i="26"/>
  <c r="Q62" i="26"/>
  <c r="Q63" i="26"/>
  <c r="Q64" i="26"/>
  <c r="Q65" i="26"/>
  <c r="Q66" i="26"/>
  <c r="Q67" i="26"/>
  <c r="Q58" i="26"/>
  <c r="R46" i="26"/>
  <c r="R47" i="26"/>
  <c r="R48" i="26"/>
  <c r="R49" i="26"/>
  <c r="R50" i="26"/>
  <c r="R51" i="26"/>
  <c r="R52" i="26"/>
  <c r="R53" i="26"/>
  <c r="R54" i="26"/>
  <c r="R45" i="26"/>
  <c r="Q46" i="26"/>
  <c r="Q47" i="26"/>
  <c r="Q48" i="26"/>
  <c r="Q49" i="26"/>
  <c r="Q50" i="26"/>
  <c r="Q51" i="26"/>
  <c r="Q52" i="26"/>
  <c r="Q53" i="26"/>
  <c r="Q54" i="26"/>
  <c r="Q45" i="26"/>
  <c r="R62" i="32" l="1"/>
  <c r="R19" i="32"/>
  <c r="U19" i="32" s="1"/>
</calcChain>
</file>

<file path=xl/sharedStrings.xml><?xml version="1.0" encoding="utf-8"?>
<sst xmlns="http://schemas.openxmlformats.org/spreadsheetml/2006/main" count="4622" uniqueCount="1070">
  <si>
    <t>North East</t>
  </si>
  <si>
    <t>North West</t>
  </si>
  <si>
    <t>Yorkshire and the Humber</t>
  </si>
  <si>
    <t xml:space="preserve">West Midlands </t>
  </si>
  <si>
    <t>East Midlands</t>
  </si>
  <si>
    <t>East of England</t>
  </si>
  <si>
    <t>London</t>
  </si>
  <si>
    <t>South East</t>
  </si>
  <si>
    <t xml:space="preserve">South West </t>
  </si>
  <si>
    <t>South West</t>
  </si>
  <si>
    <t>2000/01</t>
  </si>
  <si>
    <t>2002/03</t>
  </si>
  <si>
    <t>2006/07</t>
  </si>
  <si>
    <t>2007/08</t>
  </si>
  <si>
    <t>2008/09</t>
  </si>
  <si>
    <t>2009/10</t>
  </si>
  <si>
    <t>2010/11</t>
  </si>
  <si>
    <t>2011/12</t>
  </si>
  <si>
    <t>2012/13</t>
  </si>
  <si>
    <t>2013/14</t>
  </si>
  <si>
    <t>West Midlands</t>
  </si>
  <si>
    <t>England</t>
  </si>
  <si>
    <t xml:space="preserve">North West </t>
  </si>
  <si>
    <t xml:space="preserve">England </t>
  </si>
  <si>
    <t xml:space="preserve">Yorkshire and the Humber </t>
  </si>
  <si>
    <t>2003/04</t>
  </si>
  <si>
    <t>2004/05</t>
  </si>
  <si>
    <t>2005/06</t>
  </si>
  <si>
    <t>**</t>
  </si>
  <si>
    <t>N/A</t>
  </si>
  <si>
    <t>Gateshead</t>
  </si>
  <si>
    <t>North Tyneside</t>
  </si>
  <si>
    <t>South Tyneside</t>
  </si>
  <si>
    <t>Sunderland</t>
  </si>
  <si>
    <t>Darlington</t>
  </si>
  <si>
    <t>Hartlepool</t>
  </si>
  <si>
    <t>Middlesbrough</t>
  </si>
  <si>
    <t xml:space="preserve">Redcar and Cleveland </t>
  </si>
  <si>
    <t>Cheshire East</t>
  </si>
  <si>
    <t>Halton</t>
  </si>
  <si>
    <t>Warrington</t>
  </si>
  <si>
    <t>Barrow-in-Furness</t>
  </si>
  <si>
    <t>Carlisle</t>
  </si>
  <si>
    <t>Bolton</t>
  </si>
  <si>
    <t>Bury</t>
  </si>
  <si>
    <t>Manchester</t>
  </si>
  <si>
    <t>Rochdale</t>
  </si>
  <si>
    <t>Salford</t>
  </si>
  <si>
    <t>Stockport</t>
  </si>
  <si>
    <t>Tameside</t>
  </si>
  <si>
    <t>Trafford</t>
  </si>
  <si>
    <t>Wigan</t>
  </si>
  <si>
    <t>Blackburn with Darwen</t>
  </si>
  <si>
    <t>Blackpool</t>
  </si>
  <si>
    <t>Burnley</t>
  </si>
  <si>
    <t>Chorley</t>
  </si>
  <si>
    <t>Fylde</t>
  </si>
  <si>
    <t>Hyndburn</t>
  </si>
  <si>
    <t>Lancaster</t>
  </si>
  <si>
    <t>Pendle</t>
  </si>
  <si>
    <t>Preston</t>
  </si>
  <si>
    <t>Ribble Valley</t>
  </si>
  <si>
    <t>Rossendale</t>
  </si>
  <si>
    <t>South Ribble</t>
  </si>
  <si>
    <t>West Lancashire</t>
  </si>
  <si>
    <t>Wyre</t>
  </si>
  <si>
    <t>Knowsley</t>
  </si>
  <si>
    <t>Liverpool</t>
  </si>
  <si>
    <t>Sefton</t>
  </si>
  <si>
    <t>St Helens</t>
  </si>
  <si>
    <t>Wirral</t>
  </si>
  <si>
    <t>Calderdale</t>
  </si>
  <si>
    <t>Shropshire</t>
  </si>
  <si>
    <t>Cannock Chase</t>
  </si>
  <si>
    <t>East Staffordshire</t>
  </si>
  <si>
    <t>Lichfield</t>
  </si>
  <si>
    <t>Staffordshire Moorlands</t>
  </si>
  <si>
    <t>Stafford</t>
  </si>
  <si>
    <t>South Staffordshire</t>
  </si>
  <si>
    <t>Tamworth</t>
  </si>
  <si>
    <t>North Warwickshire</t>
  </si>
  <si>
    <t>Nuneaton and Bedworth</t>
  </si>
  <si>
    <t>Rugby</t>
  </si>
  <si>
    <t>Stratford-on-Avon</t>
  </si>
  <si>
    <t>Warwick</t>
  </si>
  <si>
    <t>Birmingham</t>
  </si>
  <si>
    <t>Coventry</t>
  </si>
  <si>
    <t>Dudley</t>
  </si>
  <si>
    <t>Sandwell</t>
  </si>
  <si>
    <t>Solihull</t>
  </si>
  <si>
    <t>Walsall</t>
  </si>
  <si>
    <t>Bromsgrove</t>
  </si>
  <si>
    <t>Malvern Hills</t>
  </si>
  <si>
    <t>Redditch</t>
  </si>
  <si>
    <t>Worcester</t>
  </si>
  <si>
    <t>Wychavon</t>
  </si>
  <si>
    <t>Wyre Forest</t>
  </si>
  <si>
    <t>Amber Valley</t>
  </si>
  <si>
    <t>Bolsover</t>
  </si>
  <si>
    <t>Chesterfield</t>
  </si>
  <si>
    <t>Derbyshire Dales</t>
  </si>
  <si>
    <t>Erewash</t>
  </si>
  <si>
    <t>High Peak</t>
  </si>
  <si>
    <t>North East Derbyshire</t>
  </si>
  <si>
    <t>South Derbyshire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</si>
  <si>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</si>
  <si>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</si>
  <si>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</si>
  <si>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</si>
  <si>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</si>
  <si>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</si>
  <si>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</si>
  <si>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</si>
  <si>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</si>
  <si>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</si>
  <si>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</si>
  <si>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</si>
  <si>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</si>
  <si>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West Lindsey</t>
  </si>
  <si>
    <t>Corby</t>
  </si>
  <si>
    <t>Daventry</t>
  </si>
  <si>
    <t>East Northamptonshire</t>
  </si>
  <si>
    <t>Kettering</t>
  </si>
  <si>
    <t>South Northamptonshire</t>
  </si>
  <si>
    <t>Wellingborough</t>
  </si>
  <si>
    <t>-</t>
  </si>
  <si>
    <t>Ashfield</t>
  </si>
  <si>
    <t>Bassetlaw</t>
  </si>
  <si>
    <t>Broxtowe</t>
  </si>
  <si>
    <t>Gedling</t>
  </si>
  <si>
    <t>Mansfield</t>
  </si>
  <si>
    <t>Newark and Sherwood</t>
  </si>
  <si>
    <t>Rushcliffe</t>
  </si>
  <si>
    <t>Rutland</t>
  </si>
  <si>
    <t>Bedford</t>
  </si>
  <si>
    <t>Central Bedfordshire</t>
  </si>
  <si>
    <t>Luton</t>
  </si>
  <si>
    <t>East Cambridgeshire</t>
  </si>
  <si>
    <t>Fenland</t>
  </si>
  <si>
    <t>Huntingdonshire</t>
  </si>
  <si>
    <t>South Cambridgeshire</t>
  </si>
  <si>
    <t>Basildon</t>
  </si>
  <si>
    <t>Braintree</t>
  </si>
  <si>
    <t>Brentwood</t>
  </si>
  <si>
    <t>Castle Point</t>
  </si>
  <si>
    <t>Chelmsford</t>
  </si>
  <si>
    <t>Colchester</t>
  </si>
  <si>
    <t>Epping Forest</t>
  </si>
  <si>
    <t>Harlow</t>
  </si>
  <si>
    <t>Rochford</t>
  </si>
  <si>
    <t>Southend on Sea</t>
  </si>
  <si>
    <t>Tendring</t>
  </si>
  <si>
    <t>Uttlesford</t>
  </si>
  <si>
    <t>Broxbourne</t>
  </si>
  <si>
    <t>Dacorum</t>
  </si>
  <si>
    <t>East Hertfordshire</t>
  </si>
  <si>
    <t>Hertsmere</t>
  </si>
  <si>
    <t>St Albans</t>
  </si>
  <si>
    <t>Stevenage</t>
  </si>
  <si>
    <t>Watford</t>
  </si>
  <si>
    <t>Welwyn Hatfield</t>
  </si>
  <si>
    <t>Breckland</t>
  </si>
  <si>
    <t>Broadland</t>
  </si>
  <si>
    <t>Great Yarmouth</t>
  </si>
  <si>
    <t>North Norfolk</t>
  </si>
  <si>
    <t>Norwich</t>
  </si>
  <si>
    <t>South Norfolk</t>
  </si>
  <si>
    <t>Babergh</t>
  </si>
  <si>
    <t>Forest Heath</t>
  </si>
  <si>
    <t>Ipswich</t>
  </si>
  <si>
    <t>Mid Suffolk</t>
  </si>
  <si>
    <t>St Edmundsbury</t>
  </si>
  <si>
    <t>Suffolk Coastal</t>
  </si>
  <si>
    <t>Barnet</t>
  </si>
  <si>
    <t>Bexley</t>
  </si>
  <si>
    <t>Brent</t>
  </si>
  <si>
    <t>Bromley</t>
  </si>
  <si>
    <t>Camden</t>
  </si>
  <si>
    <t>Croydon</t>
  </si>
  <si>
    <t>Ealing</t>
  </si>
  <si>
    <t>Enfield</t>
  </si>
  <si>
    <t>Greenwich</t>
  </si>
  <si>
    <t>Hackney</t>
  </si>
  <si>
    <t>Haringey</t>
  </si>
  <si>
    <t>Harrow</t>
  </si>
  <si>
    <t>Havering</t>
  </si>
  <si>
    <t>Hillingdon</t>
  </si>
  <si>
    <t>Hounslow</t>
  </si>
  <si>
    <t>Islington</t>
  </si>
  <si>
    <t>Kingston upon Thames</t>
  </si>
  <si>
    <t>Lambeth</t>
  </si>
  <si>
    <t>Lewisham</t>
  </si>
  <si>
    <t>Merton</t>
  </si>
  <si>
    <t>Newham</t>
  </si>
  <si>
    <t>Redbridge</t>
  </si>
  <si>
    <t>Richmond upon Thames</t>
  </si>
  <si>
    <t>Southwark</t>
  </si>
  <si>
    <t>Sutton</t>
  </si>
  <si>
    <t>Tower Hamlets</t>
  </si>
  <si>
    <t>Wandsworth</t>
  </si>
  <si>
    <t>Bracknell Forest</t>
  </si>
  <si>
    <t>Reading</t>
  </si>
  <si>
    <t>Slough</t>
  </si>
  <si>
    <t>West Berkshire</t>
  </si>
  <si>
    <t>Windsor and Maidenhead</t>
  </si>
  <si>
    <t>Wokingham</t>
  </si>
  <si>
    <t>Aylesbury Vale</t>
  </si>
  <si>
    <t>Chiltern</t>
  </si>
  <si>
    <t>Milton Keynes</t>
  </si>
  <si>
    <t>South Bucks</t>
  </si>
  <si>
    <t>Wycombe</t>
  </si>
  <si>
    <t>Eastbourne</t>
  </si>
  <si>
    <t>Hastings</t>
  </si>
  <si>
    <t>Lewes</t>
  </si>
  <si>
    <t>Rother</t>
  </si>
  <si>
    <t>Wealden</t>
  </si>
  <si>
    <t>East Hampshire</t>
  </si>
  <si>
    <t>Eastleigh</t>
  </si>
  <si>
    <t>Fareham</t>
  </si>
  <si>
    <t>Gosport</t>
  </si>
  <si>
    <t>Havant</t>
  </si>
  <si>
    <t>Test Valley</t>
  </si>
  <si>
    <t>Winchester</t>
  </si>
  <si>
    <t>Ashford</t>
  </si>
  <si>
    <t>Canterbury</t>
  </si>
  <si>
    <t>Dartford</t>
  </si>
  <si>
    <t>Dover</t>
  </si>
  <si>
    <t>Gravesham</t>
  </si>
  <si>
    <t>Maidstone</t>
  </si>
  <si>
    <t>Medway</t>
  </si>
  <si>
    <t>Sevenoaks</t>
  </si>
  <si>
    <t>Shepway</t>
  </si>
  <si>
    <t>Swale</t>
  </si>
  <si>
    <t>Thanet</t>
  </si>
  <si>
    <t>Tonbridge and Malling</t>
  </si>
  <si>
    <t>Tunbridge Wells</t>
  </si>
  <si>
    <t>Cherwell</t>
  </si>
  <si>
    <t>South Oxfordshire</t>
  </si>
  <si>
    <t>Vale of White Horse</t>
  </si>
  <si>
    <t>West Oxfordshire</t>
  </si>
  <si>
    <t>Elmbridge</t>
  </si>
  <si>
    <t>Epsom and Ewell</t>
  </si>
  <si>
    <t>Guildford</t>
  </si>
  <si>
    <t>Mole Valley</t>
  </si>
  <si>
    <t>Reigate and Banstead</t>
  </si>
  <si>
    <t>Runnymede</t>
  </si>
  <si>
    <t>Spelthorne</t>
  </si>
  <si>
    <t>Surrey Heath</t>
  </si>
  <si>
    <t>Woking</t>
  </si>
  <si>
    <t>Adur</t>
  </si>
  <si>
    <t>Arun</t>
  </si>
  <si>
    <t>Chichester</t>
  </si>
  <si>
    <t>Crawley</t>
  </si>
  <si>
    <t>Horsham</t>
  </si>
  <si>
    <t>City of Bristol</t>
  </si>
  <si>
    <t>East Devon</t>
  </si>
  <si>
    <t>Exeter</t>
  </si>
  <si>
    <t>Mid Devon</t>
  </si>
  <si>
    <t>North Devon</t>
  </si>
  <si>
    <t>South Hams</t>
  </si>
  <si>
    <t>Teignbridge</t>
  </si>
  <si>
    <t>Torbay</t>
  </si>
  <si>
    <t>Torridge</t>
  </si>
  <si>
    <t>West Devon</t>
  </si>
  <si>
    <t>Bournemouth</t>
  </si>
  <si>
    <t>Christchurch</t>
  </si>
  <si>
    <t>East Dorset</t>
  </si>
  <si>
    <t>North Dorset</t>
  </si>
  <si>
    <t>Purbeck</t>
  </si>
  <si>
    <t>West Dorset</t>
  </si>
  <si>
    <t>Weymouth and Portland</t>
  </si>
  <si>
    <t>Cheltenham</t>
  </si>
  <si>
    <t>Cotswold</t>
  </si>
  <si>
    <t>Forest of Dean</t>
  </si>
  <si>
    <t>South Gloucestershire</t>
  </si>
  <si>
    <t>Stroud</t>
  </si>
  <si>
    <t>Tewkesbury</t>
  </si>
  <si>
    <t>Mendip</t>
  </si>
  <si>
    <t>North Somerset</t>
  </si>
  <si>
    <t>Sedgemoor</t>
  </si>
  <si>
    <t>South Somerset</t>
  </si>
  <si>
    <t>Taunton Deane</t>
  </si>
  <si>
    <t>West Somerset</t>
  </si>
  <si>
    <t>Wiltshire</t>
  </si>
  <si>
    <t>Swindon</t>
  </si>
  <si>
    <t>Broads Authority</t>
  </si>
  <si>
    <t>Northumberland</t>
  </si>
  <si>
    <t>Newcastle upon Tyne</t>
  </si>
  <si>
    <t>Stockton-on-Tees</t>
  </si>
  <si>
    <t>Allerdale</t>
  </si>
  <si>
    <t>Copeland</t>
  </si>
  <si>
    <t>Eden</t>
  </si>
  <si>
    <t>South Lakeland</t>
  </si>
  <si>
    <t>Oldham</t>
  </si>
  <si>
    <t>East Riding of Yorkshire</t>
  </si>
  <si>
    <t>North East Lincolnshire</t>
  </si>
  <si>
    <t>North Lincolnshire</t>
  </si>
  <si>
    <t>York</t>
  </si>
  <si>
    <t>Craven</t>
  </si>
  <si>
    <t>Hambleton</t>
  </si>
  <si>
    <t>Harrogate</t>
  </si>
  <si>
    <t>Richmondshire</t>
  </si>
  <si>
    <t>Scarborough</t>
  </si>
  <si>
    <t>Selby</t>
  </si>
  <si>
    <t>Barnsley</t>
  </si>
  <si>
    <t>Doncaster</t>
  </si>
  <si>
    <t>Rotherham</t>
  </si>
  <si>
    <t>Sheffield</t>
  </si>
  <si>
    <t>Bradford</t>
  </si>
  <si>
    <t>Kirklees</t>
  </si>
  <si>
    <t>Leeds</t>
  </si>
  <si>
    <t>Wakefield</t>
  </si>
  <si>
    <t>Newcastle-under-Lyme</t>
  </si>
  <si>
    <t>Cambridge</t>
  </si>
  <si>
    <t>Maldon</t>
  </si>
  <si>
    <t>Thurrock</t>
  </si>
  <si>
    <t>North Hertfordshire</t>
  </si>
  <si>
    <t>Waveney</t>
  </si>
  <si>
    <t>Barking and Dagenham</t>
  </si>
  <si>
    <t>Hammersmith and Fulham</t>
  </si>
  <si>
    <t>Kensington and Chelsea</t>
  </si>
  <si>
    <t>Waltham Forest</t>
  </si>
  <si>
    <t>Hart</t>
  </si>
  <si>
    <t>New Forest</t>
  </si>
  <si>
    <t>Rushmoor</t>
  </si>
  <si>
    <t>Oxford</t>
  </si>
  <si>
    <t>Waverley</t>
  </si>
  <si>
    <t>Mid Sussex</t>
  </si>
  <si>
    <t>Poole</t>
  </si>
  <si>
    <t>Gloucester</t>
  </si>
  <si>
    <t>Region</t>
  </si>
  <si>
    <t>Ryedale</t>
  </si>
  <si>
    <t>Buckinghamshire County Council</t>
  </si>
  <si>
    <t>Dartmoor National Park Authority</t>
  </si>
  <si>
    <t>Total</t>
  </si>
  <si>
    <t>North Yorkshire</t>
  </si>
  <si>
    <t>Isle of Wight</t>
  </si>
  <si>
    <t>Cornwall</t>
  </si>
  <si>
    <t>Isles of Scilly</t>
  </si>
  <si>
    <t>Total income</t>
  </si>
  <si>
    <t>Grant-in aid</t>
  </si>
  <si>
    <t>England, Year</t>
  </si>
  <si>
    <t>1994/95</t>
  </si>
  <si>
    <t>1995/96</t>
  </si>
  <si>
    <t>1996/97</t>
  </si>
  <si>
    <t>1997/98</t>
  </si>
  <si>
    <t>1998/99</t>
  </si>
  <si>
    <t>1999/00</t>
  </si>
  <si>
    <t>2001/02</t>
  </si>
  <si>
    <t>Secular buildings and monuments</t>
  </si>
  <si>
    <t>Conservation areas</t>
  </si>
  <si>
    <t>Cathedrals</t>
  </si>
  <si>
    <t>Other Places of Worship</t>
  </si>
  <si>
    <t>Other</t>
  </si>
  <si>
    <t>Heritage Protection and Planning</t>
  </si>
  <si>
    <t>National Collections</t>
  </si>
  <si>
    <t>Corporate and Support Services</t>
  </si>
  <si>
    <t>Admissions Income</t>
  </si>
  <si>
    <t>Retail and Catering Income</t>
  </si>
  <si>
    <t>Membership Income</t>
  </si>
  <si>
    <t>Other Earned Income</t>
  </si>
  <si>
    <t>Donations, Grants and Other Operating Income</t>
  </si>
  <si>
    <t>Interest</t>
  </si>
  <si>
    <t>Buildings &amp; Monuments</t>
  </si>
  <si>
    <t>Conservation Areas</t>
  </si>
  <si>
    <t>Places of worship</t>
  </si>
  <si>
    <t>Other Grants</t>
  </si>
  <si>
    <t>% of Total</t>
  </si>
  <si>
    <t>Central Department</t>
  </si>
  <si>
    <t>National Total</t>
  </si>
  <si>
    <t>Historic Buildings Monuments and Designed Landscapes</t>
  </si>
  <si>
    <t>Area Partnership Schemes</t>
  </si>
  <si>
    <t>Regional Places of Worship</t>
  </si>
  <si>
    <t>Other grants</t>
  </si>
  <si>
    <t>UK</t>
  </si>
  <si>
    <t>value (£)</t>
  </si>
  <si>
    <t>County Durham</t>
  </si>
  <si>
    <t>Funding for the Historic Environment - Public Sector</t>
  </si>
  <si>
    <t xml:space="preserve">It is not possible to have a full account of all funding in the historic environment sector. Our knowledge of voluntary and private sector investment is relatively weak and in the wider public sector (e.g. Local Authorities) it is hard to isolate spend on the historic environment. Also it is hard to avoid the issue of double counting, for example expenditure on historic buildings by private owners may have partially been through public grants. </t>
  </si>
  <si>
    <t>** data not available</t>
  </si>
  <si>
    <t xml:space="preserve"> Source: Churches Conservation Trust</t>
  </si>
  <si>
    <t>Grant in aid from DCMS (£ million)</t>
  </si>
  <si>
    <t>Expenditure (£, million)</t>
  </si>
  <si>
    <t>Expenditure on conservation/church repairs (£, million)</t>
  </si>
  <si>
    <t>Source: DCMS</t>
  </si>
  <si>
    <t xml:space="preserve">
Historic Royal Palaces is a self financing Public Corporation with responsibility for the five unoccupied royal palaces including Tower of London and Hampton Court  http://www.hrp.org.uk/
</t>
  </si>
  <si>
    <t>Historic Royal Palaces</t>
  </si>
  <si>
    <t>Source: Historic Royal Palaces</t>
  </si>
  <si>
    <t>Income (£, million)</t>
  </si>
  <si>
    <t>Total Expenditure  (£, million)</t>
  </si>
  <si>
    <t>Spent on conservation of Royal Palaces (£, million)</t>
  </si>
  <si>
    <t>2000/06</t>
  </si>
  <si>
    <t>2007/13</t>
  </si>
  <si>
    <t>2014/20</t>
  </si>
  <si>
    <t>Source: DEFRA</t>
  </si>
  <si>
    <t xml:space="preserve">Funding for the Historic Environment - Voluntary and Religious Sector </t>
  </si>
  <si>
    <t>Source: National Trust Annual Reports</t>
  </si>
  <si>
    <t>Source: Church of England Cathedrals &amp; Church Buildings Division</t>
  </si>
  <si>
    <t>NB:  This table does not reflect any contributions made by congregations - which may be substantial</t>
  </si>
  <si>
    <t>Grants disbursed 2000-2011</t>
  </si>
  <si>
    <t>Number of Grants</t>
  </si>
  <si>
    <t>Estimated value of total projects</t>
  </si>
  <si>
    <t>Churches</t>
  </si>
  <si>
    <t xml:space="preserve">Funding for the Historic Environment - Private Sector </t>
  </si>
  <si>
    <t xml:space="preserve">A CLA survey in 2005/06 estimated that on average £4,700 was spent per listed building  </t>
  </si>
  <si>
    <t xml:space="preserve">Funding for the Historic Environment - Natural Environment </t>
  </si>
  <si>
    <t xml:space="preserve">Employment in the historic environment </t>
  </si>
  <si>
    <t xml:space="preserve">Heritage tourism employment </t>
  </si>
  <si>
    <t xml:space="preserve">Source: Business register and employment survey </t>
  </si>
  <si>
    <t>Permanent staff</t>
  </si>
  <si>
    <t>Seasonal staff</t>
  </si>
  <si>
    <t xml:space="preserve">Local authority historic environment staff </t>
  </si>
  <si>
    <t>Local Authority Staff working on Conservation</t>
  </si>
  <si>
    <t>Numbers may not sum consistently due to rounding</t>
  </si>
  <si>
    <t>Local Authority Staff working on Archaeology</t>
  </si>
  <si>
    <t>Total Local Authority Historic Environment Staff</t>
  </si>
  <si>
    <t>Numbers employed in archaeology</t>
  </si>
  <si>
    <t>Gender</t>
  </si>
  <si>
    <t xml:space="preserve">Female </t>
  </si>
  <si>
    <t xml:space="preserve">Male </t>
  </si>
  <si>
    <t>Ethnicity</t>
  </si>
  <si>
    <t>Black or Asian ethnic minority</t>
  </si>
  <si>
    <t xml:space="preserve">Disability </t>
  </si>
  <si>
    <t>Disabled or with limiting illness</t>
  </si>
  <si>
    <t>Workplace</t>
  </si>
  <si>
    <t>National Government Agencies</t>
  </si>
  <si>
    <t>Local Government</t>
  </si>
  <si>
    <t>Universities</t>
  </si>
  <si>
    <t xml:space="preserve">Private Sector </t>
  </si>
  <si>
    <t>Salary</t>
  </si>
  <si>
    <t>Median Salary</t>
  </si>
  <si>
    <t>Source: Archaeology Labour Market Intelligence: Profiling the Profession</t>
  </si>
  <si>
    <t xml:space="preserve">Heritage Craft Skills Employment </t>
  </si>
  <si>
    <t>Number of people working on pre 1919 buildings (construction)</t>
  </si>
  <si>
    <t>Source: Traditional Building Craft Skills in England, National Heritage Training Group</t>
  </si>
  <si>
    <t xml:space="preserve">Voluntary Heritage Sector Employment </t>
  </si>
  <si>
    <t>Temporary Seasonal Workers</t>
  </si>
  <si>
    <t>Temporary Project workers</t>
  </si>
  <si>
    <t>Total employee numbers</t>
  </si>
  <si>
    <t>Permanent, Full Time</t>
  </si>
  <si>
    <t>Permanent, Part Time</t>
  </si>
  <si>
    <t>Local Groups</t>
  </si>
  <si>
    <t>Apprenticeships/Trainees in Heritage Related Skills</t>
  </si>
  <si>
    <t>2010/2011</t>
  </si>
  <si>
    <t>Roofers</t>
  </si>
  <si>
    <t>Floorers</t>
  </si>
  <si>
    <t>Glaziers</t>
  </si>
  <si>
    <t>5 placement students</t>
  </si>
  <si>
    <t>Other data sources on training bursaries in the heritage sector - Heritage Lottery Fund</t>
  </si>
  <si>
    <t>Developed in response to concerns about skill shortages, the HLF training bursary scheme offers new entrants or existing staff with high quality work-based training.</t>
  </si>
  <si>
    <t>Lead Organisation</t>
  </si>
  <si>
    <t>Skills</t>
  </si>
  <si>
    <t>Geographical Coverage</t>
  </si>
  <si>
    <t>No. of Work-based Placements to be Delivered</t>
  </si>
  <si>
    <t>No. of Starters to March 2014</t>
  </si>
  <si>
    <t>No. of Completers to March 2014</t>
  </si>
  <si>
    <t>The Broads Authority*</t>
  </si>
  <si>
    <t>Reed and Sedge Cutting and Millwrighting</t>
  </si>
  <si>
    <t>Norfolk and Suffolk</t>
  </si>
  <si>
    <t>English Heritage</t>
  </si>
  <si>
    <t>Horticultural Skills in Historic Parks and Gardens</t>
  </si>
  <si>
    <t>UK wide</t>
  </si>
  <si>
    <t>139¹</t>
  </si>
  <si>
    <t>120¹</t>
  </si>
  <si>
    <t>Traditional Building Skills</t>
  </si>
  <si>
    <t>England and Wales</t>
  </si>
  <si>
    <t>Guild of Cornish Hedgers</t>
  </si>
  <si>
    <t>Cornish Hedge Laying</t>
  </si>
  <si>
    <t>Devon and Cornwall</t>
  </si>
  <si>
    <t>Environmental Conservation Skills</t>
  </si>
  <si>
    <t>West Midlands, Yorkshire, South West</t>
  </si>
  <si>
    <t>Hampshire County Council*</t>
  </si>
  <si>
    <t xml:space="preserve">Transport Heritage Skills </t>
  </si>
  <si>
    <t>Object, Textile and Paper Consevation</t>
  </si>
  <si>
    <t>Archaeological Skills</t>
  </si>
  <si>
    <t>*These projects are now completed</t>
  </si>
  <si>
    <t>Source: Heritage Lottery Fund and IfA</t>
  </si>
  <si>
    <t>HLF Skills 4 the Future Programme Grantees</t>
  </si>
  <si>
    <t>Delivering Historic Environment-related skills and England only</t>
  </si>
  <si>
    <t>Stone masonry; joinery</t>
  </si>
  <si>
    <t>Community archaeology</t>
  </si>
  <si>
    <t xml:space="preserve">Oral history and community engagement skills </t>
  </si>
  <si>
    <t>East Sussex County Council*</t>
  </si>
  <si>
    <t>Heritage building skills</t>
  </si>
  <si>
    <t>Surveying and maintenance of historic ships; horticulture; learning</t>
  </si>
  <si>
    <t>Lincolnshire County Council</t>
  </si>
  <si>
    <t>Stone masonry; joinery; leadwork</t>
  </si>
  <si>
    <t xml:space="preserve">East Midlands
</t>
  </si>
  <si>
    <t>Heritage engineering</t>
  </si>
  <si>
    <t>National Heritage Ironwork Group*</t>
  </si>
  <si>
    <t>Heritage ironworking</t>
  </si>
  <si>
    <t>Horticulture; learning; curatorial skills</t>
  </si>
  <si>
    <t>North East, South East, South West, Wales, West Midlands, Yorkshire</t>
  </si>
  <si>
    <t>Dry stone walling; natural heritage conservation</t>
  </si>
  <si>
    <t>Built environment conservation; horticulture; learning skills (in landscape-scale settings)</t>
  </si>
  <si>
    <t>Building skills; horticulture; learning</t>
  </si>
  <si>
    <t>Boatbuilding and repair skills</t>
  </si>
  <si>
    <t>2014/15</t>
  </si>
  <si>
    <t>n/a</t>
  </si>
  <si>
    <t>Income and Grant-in-aid (£ Million)</t>
  </si>
  <si>
    <t>Source: Historic England</t>
  </si>
  <si>
    <t>Total Number of grant offers*</t>
  </si>
  <si>
    <t>Total Value of grant offers*</t>
  </si>
  <si>
    <t>Regional Grant expenditure and Offers - detailed data</t>
  </si>
  <si>
    <t>Churches Conservation Trust</t>
  </si>
  <si>
    <t xml:space="preserve">Rural Development programme </t>
  </si>
  <si>
    <t>Rural Development programme (£ Billion)</t>
  </si>
  <si>
    <t>Archaeology: Workforce profile England</t>
  </si>
  <si>
    <t xml:space="preserve">Headline Statistics </t>
  </si>
  <si>
    <t>Amount requested</t>
  </si>
  <si>
    <t>Number of applications received</t>
  </si>
  <si>
    <t>Total Value of projects {includes stage 1 passes and approvals in principle}</t>
  </si>
  <si>
    <t>Number of projects {includes stage 1 passes and approvals in principle}</t>
  </si>
  <si>
    <t>UK Success rate of all applications</t>
  </si>
  <si>
    <t>% of spend</t>
  </si>
  <si>
    <t>number of projects funded</t>
  </si>
  <si>
    <t>% of projects funded</t>
  </si>
  <si>
    <t>Success rate (approx)</t>
  </si>
  <si>
    <t>Community heritage</t>
  </si>
  <si>
    <t>Historic buildings and monuments</t>
  </si>
  <si>
    <t>Industrial maritime and transport</t>
  </si>
  <si>
    <t>Intangible heritage**</t>
  </si>
  <si>
    <t>Land and biodiversity***</t>
  </si>
  <si>
    <t>Museums libraries archives and collections</t>
  </si>
  <si>
    <t>All Our Stories</t>
  </si>
  <si>
    <t>Catalyst: Endowments</t>
  </si>
  <si>
    <t>Catalyst: Small Grants</t>
  </si>
  <si>
    <t>Collecting Cultures</t>
  </si>
  <si>
    <t>First World War</t>
  </si>
  <si>
    <t>Grants for Places of Worship</t>
  </si>
  <si>
    <t>Heritage Enterprise</t>
  </si>
  <si>
    <t>Heritage Grants</t>
  </si>
  <si>
    <t>Landscape Partnership</t>
  </si>
  <si>
    <t>Local Heritage Initiative</t>
  </si>
  <si>
    <t>Millennium Festivities Fund</t>
  </si>
  <si>
    <t>Project Planning Grants</t>
  </si>
  <si>
    <t>Repair Grants for Places of Worship</t>
  </si>
  <si>
    <t>Sharing Heritage</t>
  </si>
  <si>
    <t>Skills for the Future</t>
  </si>
  <si>
    <t>Start Up Grants</t>
  </si>
  <si>
    <t>Transition Funding</t>
  </si>
  <si>
    <t>Young Roots</t>
  </si>
  <si>
    <t>Nominal (£)</t>
  </si>
  <si>
    <t>Real (£)</t>
  </si>
  <si>
    <t>Region success rate of all applications</t>
  </si>
  <si>
    <t>Joint Places of Worship</t>
  </si>
  <si>
    <t xml:space="preserve">Applications </t>
  </si>
  <si>
    <t>Number of projects funded</t>
  </si>
  <si>
    <t>Property operating costs (£, million)</t>
  </si>
  <si>
    <t>Expenditure on property projects (£, million)</t>
  </si>
  <si>
    <t>Total Income (£, million)</t>
  </si>
  <si>
    <r>
      <t xml:space="preserve">National Trust : </t>
    </r>
    <r>
      <rPr>
        <b/>
        <sz val="11"/>
        <color theme="1"/>
        <rFont val="Calibri"/>
        <family val="2"/>
        <scheme val="minor"/>
      </rPr>
      <t>The National Trust is the largest single voluntary organisation managing historic properties and landscapes across England, Wales and Northern Ireland http://www.nationaltrust.org.uk/main/</t>
    </r>
  </si>
  <si>
    <t>Income and Expenditure</t>
  </si>
  <si>
    <t>Spend on listed buildings</t>
  </si>
  <si>
    <t xml:space="preserve"> £, million</t>
  </si>
  <si>
    <t>2004-2007</t>
  </si>
  <si>
    <t>Name of Authority</t>
  </si>
  <si>
    <t>Change in last year</t>
  </si>
  <si>
    <t>Advised by Suffolk County Council</t>
  </si>
  <si>
    <t>Advised by Essex County Council (Place Services)</t>
  </si>
  <si>
    <t>Advised by Norfolk County Council</t>
  </si>
  <si>
    <t>None</t>
  </si>
  <si>
    <t>Advised by Cambridgeshire County Council</t>
  </si>
  <si>
    <t>Cambridgeshire County Council</t>
  </si>
  <si>
    <t xml:space="preserve">None </t>
  </si>
  <si>
    <t>Advised by Hertfordshire County Council</t>
  </si>
  <si>
    <t>Essex County Council</t>
  </si>
  <si>
    <t>Hertfordshire County Council</t>
  </si>
  <si>
    <t>King's Lynn &amp; West Norfolk</t>
  </si>
  <si>
    <t>Advised by Central Bedfordshire</t>
  </si>
  <si>
    <t>Norfolk County Council</t>
  </si>
  <si>
    <t>City of Peterborough</t>
  </si>
  <si>
    <t>Advised by Essex CC (Place Services)</t>
  </si>
  <si>
    <t>Advised by Herts CC</t>
  </si>
  <si>
    <t>Suffolk County Council</t>
  </si>
  <si>
    <t>Three River</t>
  </si>
  <si>
    <t>Advised by Derbyshire County Council</t>
  </si>
  <si>
    <t>Advised by Nottinghamshire County Council</t>
  </si>
  <si>
    <t>Advised by Leics County Council</t>
  </si>
  <si>
    <t>Advised by Northants County Council</t>
  </si>
  <si>
    <t>Advised by Northants CC but only for large developments</t>
  </si>
  <si>
    <t>City of Derby</t>
  </si>
  <si>
    <t>Derbyshire County Council</t>
  </si>
  <si>
    <t>Advised by Lincolnshire County Council</t>
  </si>
  <si>
    <t>City of Leicester</t>
  </si>
  <si>
    <t>Leicestershire County Council</t>
  </si>
  <si>
    <t>Advised by the Heritage Trust of Lincolnshire</t>
  </si>
  <si>
    <t>Northampton Borough</t>
  </si>
  <si>
    <t>Northamptonshire County Council</t>
  </si>
  <si>
    <t>City of Nottingham</t>
  </si>
  <si>
    <t>Nottinghamshire County Council</t>
  </si>
  <si>
    <t>Peak District National Park Authority</t>
  </si>
  <si>
    <t>City and County of the City of London</t>
  </si>
  <si>
    <t>Advised by GLAAS</t>
  </si>
  <si>
    <t>City of Westminster</t>
  </si>
  <si>
    <t>Advised by Durham County Council</t>
  </si>
  <si>
    <t>Advised by Tyne and Wear Specialist Conservation Team, Newcastle</t>
  </si>
  <si>
    <t>Advised by Tees Archaeology</t>
  </si>
  <si>
    <t>Consultant</t>
  </si>
  <si>
    <t>Northumberland National Park Authority</t>
  </si>
  <si>
    <t>Advised by Cumbria County Council</t>
  </si>
  <si>
    <t>Advised by Greater Manchester</t>
  </si>
  <si>
    <t>Advised by Cheshire Archaeology Planning Advisory Service</t>
  </si>
  <si>
    <t>Cheshire West &amp; Chester</t>
  </si>
  <si>
    <t>Cumbria County Council</t>
  </si>
  <si>
    <t>Merseyside Environmental Advisory Service</t>
  </si>
  <si>
    <t>Lake District National Park Authority</t>
  </si>
  <si>
    <t>Lancashire County Council</t>
  </si>
  <si>
    <t>Advised by Kent County Council</t>
  </si>
  <si>
    <t>Advised by Buckinghamshire County Council</t>
  </si>
  <si>
    <t>Basingstoke &amp; Deane</t>
  </si>
  <si>
    <t>Advised by Hampshire County Council</t>
  </si>
  <si>
    <t>Advised by Berkshire Archaeology</t>
  </si>
  <si>
    <t>The City of Brighton and Hove</t>
  </si>
  <si>
    <t>Advised by East Sussex County Council</t>
  </si>
  <si>
    <t>Advised by Oxfordshire County Council</t>
  </si>
  <si>
    <t>East Sussex County Council</t>
  </si>
  <si>
    <t>Advised by Surrey County Council</t>
  </si>
  <si>
    <t>Hampshire County Council</t>
  </si>
  <si>
    <t>Kent County Council</t>
  </si>
  <si>
    <t>New Forest National Park Authority</t>
  </si>
  <si>
    <t>Somerset County Council</t>
  </si>
  <si>
    <t>Oxfordshire County Council</t>
  </si>
  <si>
    <t>City of Portsmouth</t>
  </si>
  <si>
    <t>City Council website says the planning service used Southampton City Council for archaeological advice</t>
  </si>
  <si>
    <t>South Downs National Park Authority</t>
  </si>
  <si>
    <t>City of Southampton</t>
  </si>
  <si>
    <t>Surrey County Council</t>
  </si>
  <si>
    <t>Tandrige</t>
  </si>
  <si>
    <t>West Sussex County Council</t>
  </si>
  <si>
    <t>Worthing Borough Council</t>
  </si>
  <si>
    <t>Bath &amp; North East Somerset</t>
  </si>
  <si>
    <t>Advised by Dorset County Council</t>
  </si>
  <si>
    <t>Advised by Gloucestershire County Council</t>
  </si>
  <si>
    <t>Advised by Cornwall County Council</t>
  </si>
  <si>
    <t>Devon County Council</t>
  </si>
  <si>
    <t>Dorset County Council</t>
  </si>
  <si>
    <t>Advised by Devon County Council</t>
  </si>
  <si>
    <t>Exmoor National Park Authority</t>
  </si>
  <si>
    <t>Advised by Gloucestershire County Council Consultant for built environment lc</t>
  </si>
  <si>
    <t>Gloucestershire County Council</t>
  </si>
  <si>
    <t>Advised by South West Heritage Trust for Somerset Council</t>
  </si>
  <si>
    <t>City of Plymouth</t>
  </si>
  <si>
    <t>Advised by Glos County Council</t>
  </si>
  <si>
    <t>Telford &amp; Wrekin</t>
  </si>
  <si>
    <t>Advised by Worcestershire County Council</t>
  </si>
  <si>
    <t>Advised by Staffordshire County Council</t>
  </si>
  <si>
    <t>County of Herefordshire</t>
  </si>
  <si>
    <t>Advised by Warks County Council</t>
  </si>
  <si>
    <t>Occasional advice from Dudley</t>
  </si>
  <si>
    <t>Staffordshire County Council</t>
  </si>
  <si>
    <t>City of Stoke-on-Trent</t>
  </si>
  <si>
    <t>Advised by Wolverhampton</t>
  </si>
  <si>
    <t>Warwickshire County Council</t>
  </si>
  <si>
    <t>City of Wolverhampton</t>
  </si>
  <si>
    <t>Worcestershire County Council</t>
  </si>
  <si>
    <t>Advised by South Yorkshire Archaeology Service</t>
  </si>
  <si>
    <t>Advised by West Yorkshire</t>
  </si>
  <si>
    <t>Advised by North Yorkshire</t>
  </si>
  <si>
    <t>Advised by Humber Archaeology Partnership</t>
  </si>
  <si>
    <t>City of Kingston upon Hull</t>
  </si>
  <si>
    <t>North Yorkshire Moors National Park Authority</t>
  </si>
  <si>
    <t>Yorkshire Dales National Park Authority</t>
  </si>
  <si>
    <t xml:space="preserve">To function effectively, the historic environment needs an adequate workforce with right set of skills across a range of occupations. There is no one measure of historic environment employment. This spreadsheet pulls together all the available sources which cover employment in a variety of fields. </t>
  </si>
  <si>
    <t>Training schemes in the heritage sector - Historic England</t>
  </si>
  <si>
    <t>Source: Historic England and CIfA</t>
  </si>
  <si>
    <t>No. of Starters to March 2015</t>
  </si>
  <si>
    <t>No. of Completers to March 2015</t>
  </si>
  <si>
    <t xml:space="preserve"> 2010 Awards</t>
  </si>
  <si>
    <t>Canal and Rivers Trust*</t>
  </si>
  <si>
    <t>2013/14 Awards</t>
  </si>
  <si>
    <t>Boiler Engineering Skills Training Trust</t>
  </si>
  <si>
    <t>Repair and maintenance of the locomotive-type steam boiler</t>
  </si>
  <si>
    <t>South East, South West, West Midlands, North West, Yorkshire &amp; Humber</t>
  </si>
  <si>
    <t xml:space="preserve">Canal infrastructure conservation skills including  historic brick and stone work; carpentry </t>
  </si>
  <si>
    <t>West Midlands, North West, South West, Wales</t>
  </si>
  <si>
    <t>Chiltern Open Air Museum</t>
  </si>
  <si>
    <t>Historic building skills; heritage rural skills;  public engagement skills</t>
  </si>
  <si>
    <t>Curation of plant collections; historic garden management</t>
  </si>
  <si>
    <t>Maintain, repair and refurbish traditional buildings</t>
  </si>
  <si>
    <t>Yorkshire &amp; Humber</t>
  </si>
  <si>
    <t>London Borough of Richmond Upon Thames</t>
  </si>
  <si>
    <t>Heritage building management;  public engagement</t>
  </si>
  <si>
    <t>Maintenance and operation of historic vessels</t>
  </si>
  <si>
    <t>South West, East of England</t>
  </si>
  <si>
    <t>Volunteer management</t>
  </si>
  <si>
    <t>Stonemasonry; carpentry; plastering; roofing</t>
  </si>
  <si>
    <t>South West, South East, Yorkshire &amp; Humber, East of England, North West</t>
  </si>
  <si>
    <t>East Midlands, London, North West, South West, Yorkshire</t>
  </si>
  <si>
    <t>Total Grant Expenditure</t>
  </si>
  <si>
    <t>Expenditure (£ Million)</t>
  </si>
  <si>
    <t>£ million</t>
  </si>
  <si>
    <t>Listed Places of Worship Grants</t>
  </si>
  <si>
    <t>Royal Households Funding from DCMS</t>
  </si>
  <si>
    <t>Royal Parks Funding from DCMS</t>
  </si>
  <si>
    <r>
      <t>The Church of England:</t>
    </r>
    <r>
      <rPr>
        <b/>
        <sz val="11"/>
        <color theme="1"/>
        <rFont val="Calibri"/>
        <family val="2"/>
        <scheme val="minor"/>
      </rPr>
      <t xml:space="preserve"> The Church of England is one of the biggest owners of listed buildings in England. The figures below show how much is spent in grants every year http://www.cofe.anglican.org/</t>
    </r>
  </si>
  <si>
    <t>£ 26, 000</t>
  </si>
  <si>
    <t xml:space="preserve">Historic England  administers much of the heritage protection regime, is the Government's statutory adviser on the historic environment and is the largest source of non-lottery grant funding. </t>
  </si>
  <si>
    <t xml:space="preserve">Regional Grant expenditure </t>
  </si>
  <si>
    <t xml:space="preserve">Historic England </t>
  </si>
  <si>
    <t>Historic England</t>
  </si>
  <si>
    <t xml:space="preserve">Total Value of grants paid out by Historic England  </t>
  </si>
  <si>
    <t>Total Value of grants paid out by Historic England  (£ millions)</t>
  </si>
  <si>
    <t xml:space="preserve">Archaeological Employment </t>
  </si>
  <si>
    <t>Intangible heritage</t>
  </si>
  <si>
    <t>Land and biodiversity</t>
  </si>
  <si>
    <t>Curatorial</t>
  </si>
  <si>
    <t>Total income  (£ Million)</t>
  </si>
  <si>
    <t>Local Authority Staff</t>
  </si>
  <si>
    <t>LA Staff Conservation</t>
  </si>
  <si>
    <t>LA Staff Archaeology</t>
  </si>
  <si>
    <t>There are no official statistics which outline the funding for the historic environment. Organisations at different times have tried to estimate the level of investment the private sector make to the historic environment. Some of the key studies are reported here.</t>
  </si>
  <si>
    <t>Operation of historical sites and buildings and similar visitor attractions (SIC 91030)</t>
  </si>
  <si>
    <r>
      <t>1</t>
    </r>
    <r>
      <rPr>
        <sz val="8"/>
        <rFont val="Calibri"/>
        <family val="2"/>
        <scheme val="minor"/>
      </rPr>
      <t xml:space="preserve"> Defined in accordance with the latest relevant guidelines on deprivation in England, Northern Ireland, Scotland and Wales</t>
    </r>
  </si>
  <si>
    <r>
      <t>2</t>
    </r>
    <r>
      <rPr>
        <sz val="8"/>
        <rFont val="Calibri"/>
        <family val="2"/>
        <scheme val="minor"/>
      </rPr>
      <t xml:space="preserve"> Some projects are multi-sectoral. e.g. a railway museum project might be classified as both Industrial Maritime &amp; Transport, and as a Museum. In such cases the figures are divided equally between the categories.</t>
    </r>
  </si>
  <si>
    <t>% of  spend</t>
  </si>
  <si>
    <t>No. of projects funded</t>
  </si>
  <si>
    <t>...By Size</t>
  </si>
  <si>
    <t xml:space="preserve">Total </t>
  </si>
  <si>
    <t>SUMMARY</t>
  </si>
  <si>
    <t xml:space="preserve">Applications and projects by Size </t>
  </si>
  <si>
    <t>Historic England funding</t>
  </si>
  <si>
    <t>2 and 4 placement students</t>
  </si>
  <si>
    <t>Regional Trends</t>
  </si>
  <si>
    <t>Click on the links to the data</t>
  </si>
  <si>
    <t>Headline Statistics</t>
  </si>
  <si>
    <r>
      <t xml:space="preserve">...By Heritage Sector </t>
    </r>
    <r>
      <rPr>
        <b/>
        <vertAlign val="superscript"/>
        <sz val="11"/>
        <rFont val="Calibri"/>
        <family val="2"/>
        <scheme val="minor"/>
      </rPr>
      <t xml:space="preserve">2 </t>
    </r>
  </si>
  <si>
    <r>
      <t>Total income (£, million)</t>
    </r>
    <r>
      <rPr>
        <vertAlign val="superscript"/>
        <sz val="11"/>
        <color theme="1"/>
        <rFont val="Calibri"/>
        <family val="2"/>
        <scheme val="minor"/>
      </rPr>
      <t>1</t>
    </r>
  </si>
  <si>
    <r>
      <rPr>
        <vertAlign val="superscript"/>
        <sz val="9"/>
        <color theme="1"/>
        <rFont val="Calibri"/>
        <family val="2"/>
        <scheme val="minor"/>
      </rPr>
      <t>3</t>
    </r>
    <r>
      <rPr>
        <sz val="9"/>
        <color theme="1"/>
        <rFont val="Calibri"/>
        <family val="2"/>
        <scheme val="minor"/>
      </rPr>
      <t xml:space="preserve"> The NHMF were granted access to their reserves in 2011/12 so did require any grant in that year</t>
    </r>
  </si>
  <si>
    <t xml:space="preserve">National Heritage Memorial Fund </t>
  </si>
  <si>
    <t>Trends</t>
  </si>
  <si>
    <t>Advised by Shropshire CC's commercial HE service</t>
  </si>
  <si>
    <t>Source: Historic England, IHBC &amp; ALGAO</t>
  </si>
  <si>
    <r>
      <rPr>
        <vertAlign val="superscript"/>
        <sz val="9"/>
        <color theme="1"/>
        <rFont val="Calibri"/>
        <family val="2"/>
        <scheme val="minor"/>
      </rPr>
      <t>5</t>
    </r>
    <r>
      <rPr>
        <sz val="9"/>
        <color theme="1"/>
        <rFont val="Calibri"/>
        <family val="2"/>
        <scheme val="minor"/>
      </rPr>
      <t>Does not include 240 short courses offered to give an introduction to the built heritage sector</t>
    </r>
  </si>
  <si>
    <r>
      <rPr>
        <vertAlign val="superscript"/>
        <sz val="9"/>
        <color theme="1"/>
        <rFont val="Calibri"/>
        <family val="2"/>
        <scheme val="minor"/>
      </rPr>
      <t>2</t>
    </r>
    <r>
      <rPr>
        <sz val="9"/>
        <color theme="1"/>
        <rFont val="Calibri"/>
        <family val="2"/>
        <scheme val="minor"/>
      </rPr>
      <t xml:space="preserve"> indicates provisional data. Note the 2012 data was revised in Sept 2014 and 2013 data revised in Sept 2015</t>
    </r>
  </si>
  <si>
    <r>
      <t xml:space="preserve">2008 </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</si>
  <si>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In 2007 the Standard Industry Classification was changed allowed for greater detail on some occupations including those in the cultural sector. The classification relating to heritage sites was changed. For this reason the data only goes back to 2007. The data is too volatile at a regional level to be reported</t>
    </r>
  </si>
  <si>
    <r>
      <rPr>
        <vertAlign val="superscript"/>
        <sz val="9"/>
        <color theme="1"/>
        <rFont val="Calibri"/>
        <family val="2"/>
        <scheme val="minor"/>
      </rPr>
      <t>3</t>
    </r>
    <r>
      <rPr>
        <sz val="9"/>
        <color theme="1"/>
        <rFont val="Calibri"/>
        <family val="2"/>
        <scheme val="minor"/>
      </rPr>
      <t xml:space="preserve">Making comparisons with 2003 for local authority staff working on conservation and local authority historic environment staff should be treated with some caution as there are is some doubt as to whether the figures in 2003 were collected in the same way as in 2006 and 2008. This does not apply to the Archaeological staff data which has been collected consistently </t>
    </r>
  </si>
  <si>
    <r>
      <rPr>
        <vertAlign val="superscript"/>
        <sz val="9"/>
        <color theme="1"/>
        <rFont val="Calibri"/>
        <family val="2"/>
        <scheme val="minor"/>
      </rPr>
      <t>4</t>
    </r>
    <r>
      <rPr>
        <sz val="9"/>
        <color theme="1"/>
        <rFont val="Calibri"/>
        <family val="2"/>
        <scheme val="minor"/>
      </rPr>
      <t xml:space="preserve"> Data was collected on conservation officer staff in late 2009 and early 2010 for archaeology staff</t>
    </r>
  </si>
  <si>
    <r>
      <t>2010</t>
    </r>
    <r>
      <rPr>
        <b/>
        <vertAlign val="superscript"/>
        <sz val="11"/>
        <color theme="1"/>
        <rFont val="Calibri"/>
        <family val="2"/>
        <scheme val="minor"/>
      </rPr>
      <t xml:space="preserve"> 4</t>
    </r>
  </si>
  <si>
    <r>
      <t xml:space="preserve">2003 </t>
    </r>
    <r>
      <rPr>
        <b/>
        <vertAlign val="superscript"/>
        <sz val="11"/>
        <color theme="1"/>
        <rFont val="Calibri"/>
        <family val="2"/>
        <scheme val="minor"/>
      </rPr>
      <t>3</t>
    </r>
  </si>
  <si>
    <t>Commercial</t>
  </si>
  <si>
    <t>Employment among Heritage Alliance Members England</t>
  </si>
  <si>
    <r>
      <rPr>
        <vertAlign val="superscript"/>
        <sz val="9"/>
        <color theme="1"/>
        <rFont val="Calibri"/>
        <family val="2"/>
        <scheme val="minor"/>
      </rPr>
      <t>1</t>
    </r>
    <r>
      <rPr>
        <sz val="9"/>
        <color theme="1"/>
        <rFont val="Calibri"/>
        <family val="2"/>
        <scheme val="minor"/>
      </rPr>
      <t xml:space="preserve"> includes substantial grants from Church of England Church Commissioners. Large growth from 2013/14 reflects large one off investments in individual projects.</t>
    </r>
  </si>
  <si>
    <t>CONTENTS</t>
  </si>
  <si>
    <t>Click button below to follow links to the indicators</t>
  </si>
  <si>
    <t>2015/16</t>
  </si>
  <si>
    <r>
      <t xml:space="preserve">Aggregates Levy Historic Environment </t>
    </r>
    <r>
      <rPr>
        <vertAlign val="superscript"/>
        <sz val="11"/>
        <color indexed="8"/>
        <rFont val="Calibri"/>
        <family val="2"/>
      </rPr>
      <t>1</t>
    </r>
  </si>
  <si>
    <r>
      <rPr>
        <vertAlign val="superscript"/>
        <sz val="9"/>
        <color indexed="8"/>
        <rFont val="Calibri"/>
        <family val="2"/>
      </rPr>
      <t xml:space="preserve">1 </t>
    </r>
    <r>
      <rPr>
        <sz val="9"/>
        <color indexed="8"/>
        <rFont val="Calibri"/>
        <family val="2"/>
      </rPr>
      <t>The Aggregate Levy Sustainability Fund disbursed grants on archaeological research, repair and conservation work and on understanding the impacts of economic activity on the historic environment. The fund ceased to exist after 2010/11.</t>
    </r>
  </si>
  <si>
    <r>
      <rPr>
        <b/>
        <sz val="11"/>
        <color indexed="8"/>
        <rFont val="Calibri"/>
        <family val="2"/>
      </rPr>
      <t>NOTE:</t>
    </r>
    <r>
      <rPr>
        <sz val="11"/>
        <color theme="1"/>
        <rFont val="Calibri"/>
        <family val="2"/>
        <scheme val="minor"/>
      </rPr>
      <t xml:space="preserve"> In 2013/14 ‘North East Lincolnshire’ and ‘North Lincolnshire’ were moved from the Yorkshire Region to East Midlands region. This means the amounts listed pre-2013/14 are not comparable with those post-2013/2014 for these regions.</t>
    </r>
  </si>
  <si>
    <t xml:space="preserve"> Heritage Protection Commissions Programme (formerly National Heritage Protection Commissions Programme)</t>
  </si>
  <si>
    <t>2015 data is taken from an Independent Study into the Economic and Social Contribution of Independently Owned Historic Houses and Gardens published in November 2015 (DC Research Ltd.)</t>
  </si>
  <si>
    <r>
      <t xml:space="preserve">Number of Historic Environment Placements (HEPs) </t>
    </r>
    <r>
      <rPr>
        <vertAlign val="superscript"/>
        <sz val="11"/>
        <color indexed="8"/>
        <rFont val="Calibri"/>
        <family val="2"/>
      </rPr>
      <t>4</t>
    </r>
  </si>
  <si>
    <r>
      <rPr>
        <vertAlign val="superscript"/>
        <sz val="8"/>
        <color indexed="8"/>
        <rFont val="Calibri"/>
        <family val="2"/>
      </rPr>
      <t>4</t>
    </r>
    <r>
      <rPr>
        <sz val="8"/>
        <color indexed="8"/>
        <rFont val="Calibri"/>
        <family val="2"/>
      </rPr>
      <t xml:space="preserve"> Previously called English Heritage Professional Placements in Conservation (EPPIC)</t>
    </r>
  </si>
  <si>
    <t>2015/16*</t>
  </si>
  <si>
    <t>Source: Historic England Central Finance team; Historic England Annual Report</t>
  </si>
  <si>
    <t>No. of Starters to March 2016</t>
  </si>
  <si>
    <t>No. of Completers to March 2016</t>
  </si>
  <si>
    <t>National Historic Ships Committee*</t>
  </si>
  <si>
    <t>Eastside Community Heritage*</t>
  </si>
  <si>
    <t>The Council for British Archaeology*</t>
  </si>
  <si>
    <t>Hampshire County Council - Economic Development Office*</t>
  </si>
  <si>
    <t>Lincolnshire County Council*</t>
  </si>
  <si>
    <r>
      <t xml:space="preserve">National Heritage Training Group* </t>
    </r>
    <r>
      <rPr>
        <vertAlign val="superscript"/>
        <sz val="11"/>
        <color theme="1"/>
        <rFont val="Calibri"/>
        <family val="2"/>
        <scheme val="minor"/>
      </rPr>
      <t>5</t>
    </r>
  </si>
  <si>
    <t>National Trust for Places of Historic Interest*</t>
  </si>
  <si>
    <t>North Pennines AONB Partnership*</t>
  </si>
  <si>
    <t>Tyne &amp; Wear Archives and Museums*</t>
  </si>
  <si>
    <t>10 Reed/Sedge Cutters, 5 Millwrights</t>
  </si>
  <si>
    <t>English Heritage*</t>
  </si>
  <si>
    <t>National Trust/English Heritage*</t>
  </si>
  <si>
    <t>Herefordshire Nature Trust (LEMUR Partnership)*</t>
  </si>
  <si>
    <t>Institute of Conservation (ICON)*</t>
  </si>
  <si>
    <t>Institute of Field Archaeologists*</t>
  </si>
  <si>
    <t>Option</t>
  </si>
  <si>
    <t>HE1 - Historic and archaeological feature protection.</t>
  </si>
  <si>
    <t>HE3 - Removal of eyesore</t>
  </si>
  <si>
    <t>HS1 - Maintenance of Weatherproof Traditional Farm Buildings</t>
  </si>
  <si>
    <t>HS2 - Take historic and archaeological features currently on cultivated land out of cultivation.</t>
  </si>
  <si>
    <t>HS3 - Reduced depth, non-inversion cultivation on historic and archaeological features</t>
  </si>
  <si>
    <t>HS4 - Scrub control on historic and archaeological features</t>
  </si>
  <si>
    <t>HS5 - Management of historic and archaeological features on grassland</t>
  </si>
  <si>
    <t>HS6 - Maintenance of designed/engineered water-bodies</t>
  </si>
  <si>
    <t>HS7 - Management of historic water meadows through traditional irrigation</t>
  </si>
  <si>
    <t>HS8 - Maintenance of Weatherproof Traditional Farm Buildings in Remote Areas</t>
  </si>
  <si>
    <t>HS9 - Restricted depth crop establishment to protect archaeology under and arable rotation</t>
  </si>
  <si>
    <t>Value (£)</t>
  </si>
  <si>
    <t>Success rate</t>
  </si>
  <si>
    <t>&lt; £50k</t>
  </si>
  <si>
    <t>&gt;= £50k &lt; £100k</t>
  </si>
  <si>
    <t>&gt;= £100k &lt; £2m</t>
  </si>
  <si>
    <t>&gt;= £2m &lt; £5m</t>
  </si>
  <si>
    <t>&gt;= £5m</t>
  </si>
  <si>
    <t>Programme</t>
  </si>
  <si>
    <t>Number of applications</t>
  </si>
  <si>
    <t>Total grant requested</t>
  </si>
  <si>
    <t>% projects funded</t>
  </si>
  <si>
    <t>Total grant awarded</t>
  </si>
  <si>
    <t>% total grant awarded</t>
  </si>
  <si>
    <t>Success rate: funded projects/ applications</t>
  </si>
  <si>
    <t>Per capita spend</t>
  </si>
  <si>
    <t>Advised by Hertordshire County Council</t>
  </si>
  <si>
    <t>Currently advised by Lancashire Archaeological Advisory Service</t>
  </si>
  <si>
    <t>Advised by Wiltshire Council</t>
  </si>
  <si>
    <r>
      <t xml:space="preserve">Value of projects to to 25% most deprived LAs </t>
    </r>
    <r>
      <rPr>
        <vertAlign val="superscript"/>
        <sz val="11"/>
        <rFont val="Calibri"/>
        <family val="2"/>
        <scheme val="minor"/>
      </rPr>
      <t xml:space="preserve">1 </t>
    </r>
  </si>
  <si>
    <r>
      <t xml:space="preserve">Percentage of projects to 25% most deprived LAs </t>
    </r>
    <r>
      <rPr>
        <vertAlign val="superscript"/>
        <sz val="11"/>
        <rFont val="Calibri"/>
        <family val="2"/>
        <scheme val="minor"/>
      </rPr>
      <t>1</t>
    </r>
  </si>
  <si>
    <t>Advised by Chichester District Council</t>
  </si>
  <si>
    <t>Heritage Area</t>
  </si>
  <si>
    <t>Value of Grant awarded</t>
  </si>
  <si>
    <t>Organisation type</t>
  </si>
  <si>
    <t>Church organisation or other faith-based group</t>
  </si>
  <si>
    <t>Commercial Organisation</t>
  </si>
  <si>
    <t>Community/ voluntary</t>
  </si>
  <si>
    <t>Local Authority</t>
  </si>
  <si>
    <t>Other Public Sector</t>
  </si>
  <si>
    <t>Grant band</t>
  </si>
  <si>
    <t xml:space="preserve">Per-capita spend </t>
  </si>
  <si>
    <t>Under the new Rural Development Programme for England 2014-2020, the Environmental Stewardship scheme was replaced by Countryside Stewardship which commenced in January 2016. The 2014 funding from the Environmental Stewardship scheme has hardly changed since 2013 because there were no more Entry Level Stewardship agreements, and very few Higher Level Scheme agreements made live in September and December 2014. The value of these would have been offset by the value of ELS agreements expiring during this period and since.</t>
  </si>
  <si>
    <r>
      <t xml:space="preserve">2015 </t>
    </r>
    <r>
      <rPr>
        <b/>
        <vertAlign val="superscript"/>
        <sz val="11"/>
        <color theme="1"/>
        <rFont val="Calibri"/>
        <family val="2"/>
        <scheme val="minor"/>
      </rPr>
      <t>2</t>
    </r>
  </si>
  <si>
    <t>(Total FTE)</t>
  </si>
  <si>
    <t xml:space="preserve">Source: Report on Local Authority Staff Resources, produced by Historic England, the Association of Local Government Archaeological Officers and the Institute of Historic Building Conservation </t>
  </si>
  <si>
    <t xml:space="preserve">Historic England  administers much of the heritage protection regime, is the Government's statutory adviser on the historic environment, and is the largest source of non-lottery grant funding. </t>
  </si>
  <si>
    <t>Churches Conservation Trust - conserves and promotes Anglican Churches of the greatest heritage importance which are no longer used for regular worship. For more information please go to: http://www.visitchurches.org.uk/</t>
  </si>
  <si>
    <r>
      <t xml:space="preserve">Listed Places of Worship Grants : </t>
    </r>
    <r>
      <rPr>
        <sz val="10"/>
        <color theme="1"/>
        <rFont val="Calibri"/>
        <family val="2"/>
        <scheme val="minor"/>
      </rPr>
      <t xml:space="preserve">Gives grants to listed places of worship </t>
    </r>
    <r>
      <rPr>
        <vertAlign val="superscript"/>
        <sz val="10"/>
        <color theme="1"/>
        <rFont val="Calibri"/>
        <family val="2"/>
        <scheme val="minor"/>
      </rPr>
      <t>2</t>
    </r>
  </si>
  <si>
    <r>
      <t xml:space="preserve">National Heritage Memorial Funds: </t>
    </r>
    <r>
      <rPr>
        <sz val="10"/>
        <color theme="1"/>
        <rFont val="Calibri"/>
        <family val="2"/>
        <scheme val="minor"/>
      </rPr>
      <t>Provides grants and sometimes loans to organisations based in the UK so that they can buy land, buildings, works of arts and other objects of outstanding interest that would otherwise be lost to the nation.</t>
    </r>
    <r>
      <rPr>
        <vertAlign val="superscript"/>
        <sz val="10"/>
        <color theme="1"/>
        <rFont val="Calibri"/>
        <family val="2"/>
        <scheme val="minor"/>
      </rPr>
      <t>3</t>
    </r>
  </si>
  <si>
    <r>
      <t xml:space="preserve">Royal Households  </t>
    </r>
    <r>
      <rPr>
        <sz val="10"/>
        <color theme="1"/>
        <rFont val="Calibri"/>
        <family val="2"/>
        <scheme val="minor"/>
      </rPr>
      <t xml:space="preserve">received funding from the DCMS, mainly for the maintenance of the Royal Occupied Palaces. </t>
    </r>
    <r>
      <rPr>
        <vertAlign val="superscript"/>
        <sz val="10"/>
        <color theme="1"/>
        <rFont val="Calibri"/>
        <family val="2"/>
        <scheme val="minor"/>
      </rPr>
      <t>4</t>
    </r>
  </si>
  <si>
    <r>
      <t xml:space="preserve">Royal Parks </t>
    </r>
    <r>
      <rPr>
        <sz val="10"/>
        <color theme="1"/>
        <rFont val="Calibri"/>
        <family val="2"/>
        <scheme val="minor"/>
      </rPr>
      <t xml:space="preserve"> are responsible for the eight historic parks in London</t>
    </r>
  </si>
  <si>
    <r>
      <rPr>
        <vertAlign val="superscript"/>
        <sz val="9"/>
        <color theme="1"/>
        <rFont val="Calibri"/>
        <family val="2"/>
        <scheme val="minor"/>
      </rPr>
      <t>2</t>
    </r>
    <r>
      <rPr>
        <sz val="9"/>
        <color theme="1"/>
        <rFont val="Calibri"/>
        <family val="2"/>
        <scheme val="minor"/>
      </rPr>
      <t xml:space="preserve"> The Listed Places of Worship scheme received additional funding in 2010/11 on the condition that it was deducted the following year (2011/12).  This is reflected in the figures above.</t>
    </r>
  </si>
  <si>
    <r>
      <rPr>
        <vertAlign val="superscript"/>
        <sz val="9"/>
        <color theme="1"/>
        <rFont val="Calibri"/>
        <family val="2"/>
        <scheme val="minor"/>
      </rPr>
      <t>4</t>
    </r>
    <r>
      <rPr>
        <sz val="9"/>
        <color theme="1"/>
        <rFont val="Calibri"/>
        <family val="2"/>
        <scheme val="minor"/>
      </rPr>
      <t xml:space="preserve"> From 1 April 2012 the Grant-in-Aid provided through the Department for Culture, Media and Sport has been consolidated within the Sovereign Grant provided through HM Treasury.</t>
    </r>
  </si>
  <si>
    <t>Department for the Environment, Food and Rural Affairs (DEFRA) is an important source of funding for the historic environment in rural areas. Of particular interest is the Rural Development Programme (RDPE). While there is no ring fences, money for the historic environment is an important part of this scheme.</t>
  </si>
  <si>
    <t xml:space="preserve">It is only possible to look at the largest voluntary and religious organisations as there is no one source bringing together the information in a comprehensive manner. The Heritage Alliance represents over 90 voluntary organisations. More information can be found here: http://www.heritagelink.org.uk/ </t>
  </si>
  <si>
    <t>Spend on work to traditional buildings in England is calculated at £3.8 billion in 2013, down from £5.3 billion in 2008.</t>
  </si>
  <si>
    <t>To function effectively, the historic environment needs an adequate workforce with the right set of skills across a range of occupations. There is no one measure of historic environment employment. This spreadsheet pulls together all the available sources which cover employment in a variety of fields.</t>
  </si>
  <si>
    <t>There are long-standing concerns that skill shortages could be a problem in the historic environment sector. Skills gaps amongst existing staff have also received attention. This section explores the issue of training opportunities in the sector. It concentrates on the indicator for this section - the number of first year apprentices and trainees in heritage related skills.</t>
  </si>
  <si>
    <t>2016/17</t>
  </si>
  <si>
    <t xml:space="preserve">National Heritage Training Group http://www.the-nhtg.org.uk/ is the organisation responsible for skills developing in heritage craft skills </t>
  </si>
  <si>
    <t>Data not available since 2012</t>
  </si>
  <si>
    <t>No. of Starters to March 2017</t>
  </si>
  <si>
    <t>No. of Completers to March 2017</t>
  </si>
  <si>
    <t>Sparkline</t>
  </si>
  <si>
    <t xml:space="preserve">Natural England’s Environmental Stewardship (ES) was an agri-environment scheme that provided funding to farmers and other land managers who deliver effective environmental management on their land. Protecting the historic environment was one of the primary objectives of the ES scheme. Options with an impact on the historic environment are outlined below. </t>
  </si>
  <si>
    <t>Countryside Stewardship is divided into Mid Tier and Higher Tier grants:
- The Mid Tier of Countryside Stewardship offers 5-year agreements for environmental improvements in the wider countryside, such as reducing diffuse water pollution or improving the environment for birds, pollinators and farm wildlife.
- Higher Tier specifically focuses on environmentally important sites, including commons and woodlands, where the more complex management requires support from Natural England or the Forestry Commission, including tailoring of options.</t>
  </si>
  <si>
    <t>Number of agreements including this option</t>
  </si>
  <si>
    <t xml:space="preserve">Option quantity </t>
  </si>
  <si>
    <t>Unit of measure</t>
  </si>
  <si>
    <t>Annual value</t>
  </si>
  <si>
    <t>Lifetime of agreement value</t>
  </si>
  <si>
    <t>Ha</t>
  </si>
  <si>
    <t>Lifetime of agreement vlaue</t>
  </si>
  <si>
    <t>Pounds (£)</t>
  </si>
  <si>
    <t xml:space="preserve">Units </t>
  </si>
  <si>
    <t>2017 Total</t>
  </si>
  <si>
    <t>2017 Higher Tier</t>
  </si>
  <si>
    <t>2017 Mid Tier</t>
  </si>
  <si>
    <t>2016 Total</t>
  </si>
  <si>
    <t>Option quantity</t>
  </si>
  <si>
    <t>*</t>
  </si>
  <si>
    <t>Uptake of HE options in 2017 Higher Tier CS agreements</t>
  </si>
  <si>
    <t>Uptake of HE options in 2017 Mid Tier CS agreements</t>
  </si>
  <si>
    <t>Mid Hants Railway Ltd &amp; Mid Hants Railway Preservation Society Ltd*</t>
  </si>
  <si>
    <t>Peterborough Environment City Trust*</t>
  </si>
  <si>
    <t>CAPS1</t>
  </si>
  <si>
    <t>CAPS2</t>
  </si>
  <si>
    <t>Catalyst Umbrella Grants</t>
  </si>
  <si>
    <t>Great Place Scheme</t>
  </si>
  <si>
    <t>Heritage Endowments</t>
  </si>
  <si>
    <t>MGAF</t>
  </si>
  <si>
    <t>Resilient Heritage Over10k</t>
  </si>
  <si>
    <t>Resilient Heritage Under10k</t>
  </si>
  <si>
    <t>Tomorrow`s Heathland Heritage</t>
  </si>
  <si>
    <r>
      <rPr>
        <vertAlign val="superscript"/>
        <sz val="8"/>
        <rFont val="Calibri"/>
        <family val="2"/>
        <scheme val="minor"/>
      </rPr>
      <t>3</t>
    </r>
    <r>
      <rPr>
        <sz val="8"/>
        <rFont val="Calibri"/>
        <family val="2"/>
        <scheme val="minor"/>
      </rPr>
      <t xml:space="preserve"> Data for projects for All, Celebrate, Home Front Recall, Microgrants and Parks for People programmes includes contribution from other lottery distributors</t>
    </r>
  </si>
  <si>
    <t>Advised by Norfolk Countu Council</t>
  </si>
  <si>
    <t>2018 Total Conservation service</t>
  </si>
  <si>
    <t>2018 Archaeology Service total</t>
  </si>
  <si>
    <t>Up 1.6</t>
  </si>
  <si>
    <t>Up 0.05</t>
  </si>
  <si>
    <t>Down 0.3</t>
  </si>
  <si>
    <t>Down 0.2</t>
  </si>
  <si>
    <t>Up 0.1</t>
  </si>
  <si>
    <t>Down 1</t>
  </si>
  <si>
    <t>Down 0.8</t>
  </si>
  <si>
    <t>Down 0.15</t>
  </si>
  <si>
    <t>Down 0.25</t>
  </si>
  <si>
    <t>Up 0.4</t>
  </si>
  <si>
    <t>Up 0.6</t>
  </si>
  <si>
    <t>Down 0.4</t>
  </si>
  <si>
    <t>Up 0.2</t>
  </si>
  <si>
    <t>Down 1.5</t>
  </si>
  <si>
    <t>Up 0.65</t>
  </si>
  <si>
    <t>Down 0.6</t>
  </si>
  <si>
    <t>Up 0.8</t>
  </si>
  <si>
    <t>Up 1</t>
  </si>
  <si>
    <t>Up 0.5</t>
  </si>
  <si>
    <t>Down 0.05</t>
  </si>
  <si>
    <t>Up 2</t>
  </si>
  <si>
    <t>Down 2.1</t>
  </si>
  <si>
    <t>Down 0.5</t>
  </si>
  <si>
    <t>Up 1.8</t>
  </si>
  <si>
    <t>Up 0.9</t>
  </si>
  <si>
    <t>Up 0.02</t>
  </si>
  <si>
    <t>Up 1.1</t>
  </si>
  <si>
    <t>Up 0.32</t>
  </si>
  <si>
    <t>Up 0.25</t>
  </si>
  <si>
    <t>Down 0.1</t>
  </si>
  <si>
    <t>Down 0.98</t>
  </si>
  <si>
    <t>Down 0.17</t>
  </si>
  <si>
    <t xml:space="preserve">Down 0.9 </t>
  </si>
  <si>
    <t>Up 0.67</t>
  </si>
  <si>
    <t>Down 1.05</t>
  </si>
  <si>
    <t>Up 1.67</t>
  </si>
  <si>
    <t>Up 0.97</t>
  </si>
  <si>
    <t>Down 0.02</t>
  </si>
  <si>
    <t xml:space="preserve">Up 0.3 </t>
  </si>
  <si>
    <t>Up 16</t>
  </si>
  <si>
    <t>2017/18</t>
  </si>
  <si>
    <t>No. of Starters to March 2018</t>
  </si>
  <si>
    <t>No. of Completers to March 2018</t>
  </si>
  <si>
    <t>2018 Awards</t>
  </si>
  <si>
    <t>Historical mechanical engineering skills</t>
  </si>
  <si>
    <t>Dry Stone Walling Association</t>
  </si>
  <si>
    <t>Dry stone walling</t>
  </si>
  <si>
    <t>Traditional building skills; archaeology; public engagement</t>
  </si>
  <si>
    <t>2018 Total</t>
  </si>
  <si>
    <t>HE1 - Historic and archaeological feature protection (Higher Tier)</t>
  </si>
  <si>
    <t>HE3 - Removal of eyesore (Higher Tier)</t>
  </si>
  <si>
    <t>HS7 - Management of historic water meadows through traditional irrigation (Higher Tier)</t>
  </si>
  <si>
    <t>Uptake of Historic Environment options in live 2018 Countryside Stewardship Agreements</t>
  </si>
  <si>
    <t>sq/m</t>
  </si>
  <si>
    <t>ha</t>
  </si>
  <si>
    <t>Units</t>
  </si>
  <si>
    <t>National Churches Trust</t>
  </si>
  <si>
    <t>Maintaining and enhancing church buildings</t>
  </si>
  <si>
    <t>Promoting church buildings</t>
  </si>
  <si>
    <t>Grant funding</t>
  </si>
  <si>
    <t>Awarded (and recommended) in grants (£, million)</t>
  </si>
  <si>
    <t>Source: National Churches Trust Annual Reports</t>
  </si>
  <si>
    <t>Kick the Dust</t>
  </si>
  <si>
    <t>Total 1994/95 to 2017/18</t>
  </si>
  <si>
    <t>Private Owner</t>
  </si>
  <si>
    <t>%change 2006-18</t>
  </si>
  <si>
    <t>%change 2016-18</t>
  </si>
  <si>
    <t>Bricklayers</t>
  </si>
  <si>
    <t>Building envelope specialists</t>
  </si>
  <si>
    <t>Wood trades and interior fit-out</t>
  </si>
  <si>
    <t>Grand Total</t>
  </si>
  <si>
    <t>*Due to the New Model restructure, Historic England and the English Heritage Trust figures from 2015/16 are provided separately</t>
  </si>
  <si>
    <t>Source: English Heritage Annual Reports; Historic England Central Finance team; Historic England Annual Report</t>
  </si>
  <si>
    <t>English Heritage funding</t>
  </si>
  <si>
    <t>NA</t>
  </si>
  <si>
    <t>15.8**</t>
  </si>
  <si>
    <t>**As part of the New Model restructure, English Heritage were also given an £80million grant for specific and restricted use (£40.3 million remaining at the end of the 2017/18 FY)</t>
  </si>
  <si>
    <t>*As part of the New Model restructure, English Heritage were also given an £80million grant for specific and restricted use (£40.3 million remaining at the end of the 2017/18 FY)</t>
  </si>
  <si>
    <t>15.8*</t>
  </si>
  <si>
    <t>Conservation Maintenance (Total grant of £52 mill)</t>
  </si>
  <si>
    <t>Capital investment, interpretation and presentation (Total grant of £28 mill)</t>
  </si>
  <si>
    <t>HE Grant-in-Aid (inc. Corporate and Support Services)</t>
  </si>
  <si>
    <t>Membership and admissions Income</t>
  </si>
  <si>
    <t>English Heritage is a charity which cares for over 400 historic buildings, monuments and sites in England: https://www.english-heritage.org.uk/</t>
  </si>
  <si>
    <t>Repair, Maintenance and Retrofit of traditional buildings skills research update commissioned by English Heritage, Historic Scotland and CITB. It delivered updates on the National Heritage Training Group (NHTG) reports, in England 2008 and again in 2013.</t>
  </si>
  <si>
    <t>The Country, Land and Business Association (CLA) represent 38,000 members. Together they manage or own at least a quarter of all England's listed buildings. http://www.cla.org.uk/</t>
  </si>
  <si>
    <t>The Chartered Institute for Archaeologists estimated that developers invested approximately £94.6m for England in funding archaeological investigations through the planning system in 2012/13.</t>
  </si>
  <si>
    <r>
      <t xml:space="preserve">National Churches Trust is a </t>
    </r>
    <r>
      <rPr>
        <b/>
        <sz val="11"/>
        <rFont val="Calibri"/>
        <family val="2"/>
        <scheme val="minor"/>
      </rPr>
      <t xml:space="preserve">national charity dedicated to promoting and supporting church buildings of historic, architectural and community value across the UK. </t>
    </r>
    <r>
      <rPr>
        <b/>
        <sz val="11"/>
        <color theme="1"/>
        <rFont val="Calibri"/>
        <family val="2"/>
        <scheme val="minor"/>
      </rPr>
      <t>For more information please go to: https://www.nationalchurchestrust.org/</t>
    </r>
  </si>
  <si>
    <t>No of projects awarded (and recommended) grants</t>
  </si>
  <si>
    <t>Historic Houses Members</t>
  </si>
  <si>
    <t>Based on data provided by those Members that responded to the HH Visitor Numbers Survey carried out in 2012. The HH does not conduct staff surveys every year - it is only for years in which a survey has been conducted that data is available. Consequently the figures are likely to understate the numbers of staff employed by Members.</t>
  </si>
  <si>
    <r>
      <rPr>
        <vertAlign val="superscript"/>
        <sz val="9"/>
        <color theme="1"/>
        <rFont val="Calibri"/>
        <family val="2"/>
        <scheme val="minor"/>
      </rPr>
      <t>1</t>
    </r>
    <r>
      <rPr>
        <sz val="9"/>
        <color theme="1"/>
        <rFont val="Calibri"/>
        <family val="2"/>
        <scheme val="minor"/>
      </rPr>
      <t>The NCT received a one-off grant from DCMS for the distribution of grants for capital projects in listed places of worship not in the care of the Church of England. 2013 was the last year in which NCT distributed grants from these funds.</t>
    </r>
  </si>
  <si>
    <t>2013</t>
  </si>
  <si>
    <r>
      <t>2012</t>
    </r>
    <r>
      <rPr>
        <b/>
        <vertAlign val="superscript"/>
        <sz val="11"/>
        <color theme="1"/>
        <rFont val="Calibri"/>
        <family val="2"/>
        <scheme val="minor"/>
      </rPr>
      <t>1</t>
    </r>
  </si>
  <si>
    <t>Source: Historic Houses</t>
  </si>
  <si>
    <t>HH properties spend £247m per year on goods and services – 46% of which is with local suppliers</t>
  </si>
  <si>
    <t>Contribute £496m per year into the economy as gross value added</t>
  </si>
  <si>
    <t>Estimated spend on regular repairs and maintenance across entire HH membership is £85 million per annum</t>
  </si>
  <si>
    <t>Value of outstanding urgent repairs across entire HH membership estimated to be almost £480 million, with value of outstanding other repairs almost £901 million. Addressing all outstanding repairs for the entire HH membership potential spend of £1.38 billion</t>
  </si>
  <si>
    <t>Source: DC Research, 2015 – extracted from ‘Economic and Social Contribution of Independently Owned Historic Houses and Gardens’ Main Report, October 2015; 2017 Historic Houses survey</t>
  </si>
  <si>
    <t>HH members generate 37,000 Full Time Equivalent jobs in direct, indirect and induced employment</t>
  </si>
  <si>
    <t>Sources: Heritage Market Survey 2015, Heritage Market Survey 2014, Landward 2015 (HMS14); Archaeology Labour Market Intelligence: Profiling the Profession, State of the Archaeological Market Report April 2012; State of the Archaeological Market Report 2018</t>
  </si>
  <si>
    <t>Source: Heritage Link (now Heritage Alliance)</t>
  </si>
  <si>
    <t>Grant-in aid - nominal</t>
  </si>
  <si>
    <t>Total Grant Expenditure - nominal</t>
  </si>
  <si>
    <t>Total Grant expenditure £ million in 2017/18 real prices (ONS GDP deflator October 2017)</t>
  </si>
  <si>
    <t>Grant-in-aid £ million in 2017/18 real prices (ONS GDP deflator October 2017)</t>
  </si>
  <si>
    <t>2018/19</t>
  </si>
  <si>
    <t>% change in grant expenditure 2002/03 to 2018/19</t>
  </si>
  <si>
    <t>% change in grant expenditure 2017/18 to 2018/19</t>
  </si>
  <si>
    <t>National Historic England Grants Spent by Type and Region 2018/19</t>
  </si>
  <si>
    <t>% change 2002/03 to 2018/19</t>
  </si>
  <si>
    <t>% change 2017/18 to 2018/19</t>
  </si>
  <si>
    <r>
      <t>Total Level 2&amp;3 Learner Starts-</t>
    </r>
    <r>
      <rPr>
        <sz val="16"/>
        <color theme="1"/>
        <rFont val="Calibri"/>
        <family val="2"/>
        <scheme val="minor"/>
      </rPr>
      <t>includes both publicly and non-publicly funded courses</t>
    </r>
  </si>
  <si>
    <t xml:space="preserve">Painters and decorators </t>
  </si>
  <si>
    <t>Plasterers and dry liners</t>
  </si>
  <si>
    <t>Specialist building operatives nec*</t>
  </si>
  <si>
    <t xml:space="preserve">Source:Ofqual </t>
  </si>
  <si>
    <t>Change 2012-2018</t>
  </si>
  <si>
    <t>Change 2017-2018</t>
  </si>
  <si>
    <t>Uptake of Historic Environment options in live 2019 Countryside Stewardship Agreements</t>
  </si>
  <si>
    <t>Pounds</t>
  </si>
  <si>
    <t>units</t>
  </si>
  <si>
    <t>HS2 - Take historic and archaeological features currently on cultivated land out of cultivation</t>
  </si>
  <si>
    <t>PA1 - Implementation plan (historic building restoration)</t>
  </si>
  <si>
    <t>PA2 - Feasibility study (historic building restoration)</t>
  </si>
  <si>
    <t xml:space="preserve">2019 Total </t>
  </si>
  <si>
    <t>Historic Houses represents the UK's biggest collection of historic houses, castles and gardens - all independently owned and managed: https://www.historichouses.org/</t>
  </si>
  <si>
    <t>Total estimated gross expenditure is £1billion from visits alone, £720m of which is spent off-site supporting local rural economies</t>
  </si>
  <si>
    <t>Cheshire West &amp; Chester Council*</t>
  </si>
  <si>
    <t>Stockport MBC*</t>
  </si>
  <si>
    <t>Boiler Engineering Skills Training Trust*</t>
  </si>
  <si>
    <t>Canal &amp; River Trust*</t>
  </si>
  <si>
    <t>Leeds City Council*</t>
  </si>
  <si>
    <t>National Heritage Training Group (NHTG)*</t>
  </si>
  <si>
    <t>National Trust for Places of Historic Interest or Natural Beauty*</t>
  </si>
  <si>
    <t>Prince's Foundation for Building Community*</t>
  </si>
  <si>
    <t>No. of Starters to March 2019</t>
  </si>
  <si>
    <t>No. of Completers to March 2019</t>
  </si>
  <si>
    <t>Funding for the historic environment  - National Lottery Heritage Fund</t>
  </si>
  <si>
    <t>1994/5 to 2018/19</t>
  </si>
  <si>
    <t>Source: National Lottery Heritage Fund</t>
  </si>
  <si>
    <t>Value of projects made by the Fund (£ million)</t>
  </si>
  <si>
    <t>Value of projects made by the Fund (£ million in 2018/19 Real Prices)</t>
  </si>
  <si>
    <t>Breakdown of Funding 1994/95 to 2018/19</t>
  </si>
  <si>
    <t>Value of NLHF Funding England 1994/95 to 2018/19</t>
  </si>
  <si>
    <t>Value of NLHF  Investment England 1994/95-2018/19: by AWARD GRANT PROGRAMME</t>
  </si>
  <si>
    <t xml:space="preserve"> Breakdown of Funding 1994/95 to 2018/19</t>
  </si>
  <si>
    <t>Area Summary</t>
  </si>
  <si>
    <t>London &amp; South</t>
  </si>
  <si>
    <t>Midlands and East</t>
  </si>
  <si>
    <t>North</t>
  </si>
  <si>
    <t>Note: 2018/19 Real Prices IC based on ONS GDP deflator, quarterly national accounts June 2019</t>
  </si>
  <si>
    <t>Awards For All, Homefront Recall, Microgrants</t>
  </si>
  <si>
    <t>Major Museums Archives and Libraries Programme</t>
  </si>
  <si>
    <t>Our/ Your Heritage</t>
  </si>
  <si>
    <t>Parks for People and Parks Initiatives</t>
  </si>
  <si>
    <t>Townscape Heritage/ THI</t>
  </si>
  <si>
    <t>Area Summary Data</t>
  </si>
  <si>
    <t>NLHF Value of projects made by area</t>
  </si>
  <si>
    <t>Midlands &amp; East</t>
  </si>
  <si>
    <t xml:space="preserve">Area total </t>
  </si>
  <si>
    <t>ONS GDP Deflator (June 2019)</t>
  </si>
  <si>
    <t>Area</t>
  </si>
  <si>
    <t>London &amp; South SUMMARY</t>
  </si>
  <si>
    <t>Per-capita spend (London &amp; South)</t>
  </si>
  <si>
    <t>Area success rate of all applications</t>
  </si>
  <si>
    <t>Back to other areas</t>
  </si>
  <si>
    <t>Midlands and East SUMMARY</t>
  </si>
  <si>
    <t>North SUMMARY</t>
  </si>
  <si>
    <t xml:space="preserve"> </t>
  </si>
  <si>
    <t>2014</t>
  </si>
  <si>
    <t>2015</t>
  </si>
  <si>
    <t>2016</t>
  </si>
  <si>
    <t>2017</t>
  </si>
  <si>
    <t xml:space="preserve">  </t>
  </si>
  <si>
    <t>2018</t>
  </si>
  <si>
    <t>Grant-in-aid £ million in 2018/19 real prices (ONS GDP deflator June 2019)</t>
  </si>
  <si>
    <t>To note: National Lottery Heritage Fund has amended the way in which it presents its data. It is now presented by the year in which money was first awarded to a project, rather than the year in which individual amounts were allocated. As such the figures may be different to those in previous years.</t>
  </si>
  <si>
    <r>
      <t>The National Lottery Heritage</t>
    </r>
    <r>
      <rPr>
        <b/>
        <vertAlign val="superscript"/>
        <sz val="11"/>
        <rFont val="Calibri"/>
        <family val="2"/>
        <scheme val="minor"/>
      </rPr>
      <t>1</t>
    </r>
    <r>
      <rPr>
        <b/>
        <sz val="11"/>
        <rFont val="Calibri"/>
        <family val="2"/>
        <scheme val="minor"/>
      </rPr>
      <t xml:space="preserve"> is the largest source of public funding for the historic environment in the UK.</t>
    </r>
  </si>
  <si>
    <r>
      <rPr>
        <vertAlign val="superscript"/>
        <sz val="11"/>
        <rFont val="Calibri"/>
        <family val="2"/>
        <scheme val="minor"/>
      </rPr>
      <t xml:space="preserve">1 </t>
    </r>
    <r>
      <rPr>
        <sz val="11"/>
        <rFont val="Calibri"/>
        <family val="2"/>
        <scheme val="minor"/>
      </rPr>
      <t xml:space="preserve">Prior to 2019, 'Heritage Lottery Fund' </t>
    </r>
  </si>
  <si>
    <t>% change 2006 to 2018</t>
  </si>
  <si>
    <t>% change 2017 to 2018</t>
  </si>
  <si>
    <t>% change 2009 to 2018</t>
  </si>
  <si>
    <r>
      <rPr>
        <vertAlign val="superscript"/>
        <sz val="9"/>
        <color theme="1"/>
        <rFont val="Calibri"/>
        <family val="2"/>
        <scheme val="minor"/>
      </rPr>
      <t>5</t>
    </r>
    <r>
      <rPr>
        <sz val="9"/>
        <color theme="1"/>
        <rFont val="Calibri"/>
        <family val="2"/>
        <scheme val="minor"/>
      </rPr>
      <t xml:space="preserve"> Data not collected in 2019</t>
    </r>
  </si>
  <si>
    <r>
      <t xml:space="preserve">2003 </t>
    </r>
    <r>
      <rPr>
        <b/>
        <vertAlign val="superscript"/>
        <sz val="11"/>
        <color theme="1"/>
        <rFont val="Calibri"/>
        <family val="2"/>
        <scheme val="minor"/>
      </rPr>
      <t>2</t>
    </r>
  </si>
  <si>
    <r>
      <t xml:space="preserve">2010 </t>
    </r>
    <r>
      <rPr>
        <b/>
        <vertAlign val="superscript"/>
        <sz val="11"/>
        <color theme="1"/>
        <rFont val="Calibri"/>
        <family val="2"/>
        <scheme val="minor"/>
      </rPr>
      <t>3</t>
    </r>
  </si>
  <si>
    <t xml:space="preserve">Department for Digital, Culture, Media and Sport </t>
  </si>
  <si>
    <t>The Department for Digital, Culture, Media and Sport is directly responsible for a number of important sources of funding for this historic environment. These include the Listed Places of Worship Grant Scheme and the Memorial Grant Schemes. For more information go to: www.culture.gov.uk</t>
  </si>
  <si>
    <t>Change 2017 to 2018</t>
  </si>
  <si>
    <t>% change 
2017 to 2018</t>
  </si>
  <si>
    <t>NLHF Investment 1994/95-2018/19</t>
  </si>
  <si>
    <t xml:space="preserve">NLHF funding </t>
  </si>
  <si>
    <t>Central Depratment</t>
  </si>
  <si>
    <t>Total Grant Expenditure £ million in 2017/19 real prices (ONS GDP deflator October 2019)</t>
  </si>
  <si>
    <t>Not collected in 2019</t>
  </si>
  <si>
    <t>% change 
2008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</si>
</sst>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5" formatCode="&quot;£&quot;#,##0;\-&quot;£&quot;#,##0"/>
    <numFmt numFmtId="6" formatCode="&quot;£&quot;#,##0;[Red]\-&quot;£&quot;#,##0"/>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_-&quot;£&quot;* #,##0_-;\-&quot;£&quot;* #,##0_-;_-&quot;£&quot;* &quot;-&quot;??_-;_-@_-"/>
    <numFmt numFmtId="167" formatCode="#,##0.0"/>
    <numFmt numFmtId="168" formatCode="&quot;£&quot;#,##0.0;[Red]\-&quot;£&quot;#,##0.0"/>
    <numFmt numFmtId="169" formatCode="0.000"/>
    <numFmt numFmtId="170" formatCode="_-* #,##0.000_-;\-* #,##0.000_-;_-* &quot;-&quot;??_-;_-@_-"/>
    <numFmt numFmtId="171" formatCode="[$£-809]#,##0"/>
    <numFmt numFmtId="172" formatCode="0.0%"/>
    <numFmt numFmtId="173" formatCode="#,##0.00[$%-809]"/>
    <numFmt numFmtId="174" formatCode="0.00[$%-809]"/>
    <numFmt numFmtId="175" formatCode="&quot;£&quot;#,##0"/>
    <numFmt numFmtId="176" formatCode="&quot;£&quot;#,##0.00"/>
    <numFmt numFmtId="177" formatCode="_-* #,##0.0_-;\-* #,##0.0_-;_-* &quot;-&quot;??_-;_-@_-"/>
    <numFmt numFmtId="178" formatCode="0.0000"/>
    <numFmt numFmtId="179" formatCode="#\ ##0"/>
    <numFmt numFmtId="180" formatCode="&quot;to &quot;0.0000;&quot;to &quot;\-0.0000;&quot;to 0&quot;"/>
    <numFmt numFmtId="181" formatCode="#,##0;\-#,##0;\-"/>
    <numFmt numFmtId="182" formatCode="[&lt;0.0001]&quot;&lt;0.0001&quot;;0.0000"/>
    <numFmt numFmtId="183" formatCode="#,##0.0,,;\-#,##0.0,,;\-"/>
    <numFmt numFmtId="184" formatCode="#,##0,;\-#,##0,;\-"/>
    <numFmt numFmtId="185" formatCode="0.0%;\-0.0%;\-"/>
    <numFmt numFmtId="186" formatCode="#,##0.0,,;\-#,##0.0,,"/>
    <numFmt numFmtId="187" formatCode="#,##0,;\-#,##0,"/>
    <numFmt numFmtId="188" formatCode="0.0%;\-0.0%"/>
    <numFmt numFmtId="189" formatCode="#,##0.0_-;\(#,##0.0\);_-* &quot;-&quot;??_-"/>
    <numFmt numFmtId="190" formatCode="_-[$€-2]* #,##0.00_-;\-[$€-2]* #,##0.00_-;_-[$€-2]* &quot;-&quot;??_-"/>
    <numFmt numFmtId="191" formatCode="#,##0.0000"/>
    <numFmt numFmtId="192" formatCode="&quot;£&quot;#,##0.0"/>
  </numFmts>
  <fonts count="14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8"/>
      <color theme="1"/>
      <name val="Calibri"/>
      <family val="2"/>
      <scheme val="minor"/>
    </font>
    <font>
      <b/>
      <sz val="20"/>
      <color theme="1"/>
      <name val="Calibri"/>
      <family val="2"/>
      <scheme val="minor"/>
    </font>
    <font>
      <sz val="9"/>
      <color theme="1"/>
      <name val="Calibri"/>
      <family val="2"/>
      <scheme val="minor"/>
    </font>
    <font>
      <b/>
      <sz val="10"/>
      <name val="Arial"/>
      <family val="2"/>
    </font>
    <font>
      <b/>
      <sz val="18"/>
      <name val="Arial"/>
      <family val="2"/>
    </font>
    <font>
      <sz val="10"/>
      <name val="Arial"/>
      <family val="2"/>
    </font>
    <font>
      <u/>
      <sz val="10"/>
      <color indexed="12"/>
      <name val="Arial"/>
      <family val="2"/>
    </font>
    <font>
      <sz val="8"/>
      <name val="Arial"/>
      <family val="2"/>
    </font>
    <font>
      <b/>
      <sz val="8"/>
      <name val="Arial"/>
      <family val="2"/>
    </font>
    <font>
      <sz val="10"/>
      <color indexed="8"/>
      <name val="Arial"/>
      <family val="2"/>
    </font>
    <font>
      <b/>
      <sz val="9"/>
      <color indexed="8"/>
      <name val="Arial"/>
      <family val="2"/>
    </font>
    <font>
      <b/>
      <sz val="10"/>
      <color indexed="8"/>
      <name val="Arial"/>
      <family val="2"/>
    </font>
    <font>
      <b/>
      <sz val="12"/>
      <name val="Arial"/>
      <family val="2"/>
    </font>
    <font>
      <sz val="10"/>
      <color indexed="10"/>
      <name val="Arial"/>
      <family val="2"/>
    </font>
    <font>
      <sz val="11"/>
      <color indexed="10"/>
      <name val="Arial"/>
      <family val="2"/>
    </font>
    <font>
      <b/>
      <sz val="16"/>
      <color theme="1"/>
      <name val="Calibri"/>
      <family val="2"/>
      <scheme val="minor"/>
    </font>
    <font>
      <sz val="11"/>
      <name val="Calibri"/>
      <family val="2"/>
      <scheme val="minor"/>
    </font>
    <font>
      <b/>
      <sz val="11"/>
      <name val="Calibri"/>
      <family val="2"/>
      <scheme val="minor"/>
    </font>
    <font>
      <b/>
      <sz val="20"/>
      <name val="Calibri"/>
      <family val="2"/>
      <scheme val="minor"/>
    </font>
    <font>
      <sz val="9"/>
      <name val="Calibri"/>
      <family val="2"/>
      <scheme val="minor"/>
    </font>
    <font>
      <sz val="12"/>
      <color theme="1"/>
      <name val="Arial"/>
      <family val="2"/>
    </font>
    <font>
      <i/>
      <sz val="12"/>
      <color theme="1"/>
      <name val="Arial"/>
      <family val="2"/>
    </font>
    <font>
      <sz val="10"/>
      <color theme="1"/>
      <name val="Times New Roman"/>
      <family val="1"/>
    </font>
    <font>
      <sz val="9"/>
      <color rgb="FF000000"/>
      <name val="Arial"/>
      <family val="2"/>
    </font>
    <font>
      <b/>
      <sz val="9"/>
      <color theme="1"/>
      <name val="Arial"/>
      <family val="2"/>
    </font>
    <font>
      <sz val="9"/>
      <color theme="1"/>
      <name val="Arial"/>
      <family val="2"/>
    </font>
    <font>
      <sz val="11"/>
      <color indexed="8"/>
      <name val="Calibri"/>
      <family val="2"/>
    </font>
    <font>
      <i/>
      <sz val="10"/>
      <name val="Arial"/>
      <family val="2"/>
    </font>
    <font>
      <sz val="10"/>
      <name val="System"/>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i/>
      <sz val="10"/>
      <name val="Arial"/>
      <family val="2"/>
    </font>
    <font>
      <sz val="7"/>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1"/>
      <color indexed="55"/>
      <name val="Arial"/>
      <family val="2"/>
    </font>
    <font>
      <b/>
      <sz val="12"/>
      <color indexed="12"/>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b/>
      <sz val="11"/>
      <name val="Times New Roman"/>
      <family val="1"/>
    </font>
    <font>
      <u/>
      <sz val="10"/>
      <color theme="10"/>
      <name val="System"/>
      <family val="2"/>
    </font>
    <font>
      <u/>
      <sz val="11"/>
      <color theme="10"/>
      <name val="Calibri"/>
      <family val="2"/>
    </font>
    <font>
      <sz val="11"/>
      <color theme="0"/>
      <name val="Calibri"/>
      <family val="2"/>
      <scheme val="minor"/>
    </font>
    <font>
      <sz val="10"/>
      <name val="Calibri"/>
      <family val="2"/>
      <scheme val="minor"/>
    </font>
    <font>
      <b/>
      <sz val="18"/>
      <name val="Calibri"/>
      <family val="2"/>
      <scheme val="minor"/>
    </font>
    <font>
      <b/>
      <sz val="10"/>
      <name val="Calibri"/>
      <family val="2"/>
      <scheme val="minor"/>
    </font>
    <font>
      <u/>
      <sz val="11"/>
      <color indexed="12"/>
      <name val="Calibri"/>
      <family val="2"/>
      <scheme val="minor"/>
    </font>
    <font>
      <sz val="16"/>
      <name val="Calibri"/>
      <family val="2"/>
      <scheme val="minor"/>
    </font>
    <font>
      <vertAlign val="superscript"/>
      <sz val="8"/>
      <name val="Calibri"/>
      <family val="2"/>
      <scheme val="minor"/>
    </font>
    <font>
      <sz val="8"/>
      <name val="Calibri"/>
      <family val="2"/>
      <scheme val="minor"/>
    </font>
    <font>
      <b/>
      <sz val="8"/>
      <name val="Calibri"/>
      <family val="2"/>
      <scheme val="minor"/>
    </font>
    <font>
      <b/>
      <sz val="16"/>
      <name val="Calibri"/>
      <family val="2"/>
      <scheme val="minor"/>
    </font>
    <font>
      <sz val="10"/>
      <color indexed="8"/>
      <name val="Calibri"/>
      <family val="2"/>
      <scheme val="minor"/>
    </font>
    <font>
      <sz val="10"/>
      <color indexed="9"/>
      <name val="Calibri"/>
      <family val="2"/>
      <scheme val="minor"/>
    </font>
    <font>
      <sz val="9"/>
      <color indexed="9"/>
      <name val="Calibri"/>
      <family val="2"/>
      <scheme val="minor"/>
    </font>
    <font>
      <b/>
      <sz val="9"/>
      <color indexed="8"/>
      <name val="Calibri"/>
      <family val="2"/>
      <scheme val="minor"/>
    </font>
    <font>
      <b/>
      <sz val="8"/>
      <color indexed="8"/>
      <name val="Calibri"/>
      <family val="2"/>
      <scheme val="minor"/>
    </font>
    <font>
      <b/>
      <sz val="10"/>
      <color indexed="8"/>
      <name val="Calibri"/>
      <family val="2"/>
      <scheme val="minor"/>
    </font>
    <font>
      <u/>
      <sz val="10"/>
      <color indexed="12"/>
      <name val="Calibri"/>
      <family val="2"/>
      <scheme val="minor"/>
    </font>
    <font>
      <b/>
      <u/>
      <sz val="10"/>
      <color indexed="10"/>
      <name val="Calibri"/>
      <family val="2"/>
      <scheme val="minor"/>
    </font>
    <font>
      <i/>
      <sz val="10"/>
      <name val="Calibri"/>
      <family val="2"/>
      <scheme val="minor"/>
    </font>
    <font>
      <sz val="10"/>
      <color indexed="10"/>
      <name val="Calibri"/>
      <family val="2"/>
      <scheme val="minor"/>
    </font>
    <font>
      <b/>
      <sz val="12"/>
      <name val="Calibri"/>
      <family val="2"/>
      <scheme val="minor"/>
    </font>
    <font>
      <sz val="12"/>
      <name val="Calibri"/>
      <family val="2"/>
      <scheme val="minor"/>
    </font>
    <font>
      <vertAlign val="superscript"/>
      <sz val="11"/>
      <name val="Calibri"/>
      <family val="2"/>
      <scheme val="minor"/>
    </font>
    <font>
      <vertAlign val="superscript"/>
      <sz val="11"/>
      <color theme="1"/>
      <name val="Calibri"/>
      <family val="2"/>
      <scheme val="minor"/>
    </font>
    <font>
      <vertAlign val="superscript"/>
      <sz val="9"/>
      <color theme="1"/>
      <name val="Calibri"/>
      <family val="2"/>
      <scheme val="minor"/>
    </font>
    <font>
      <b/>
      <vertAlign val="superscript"/>
      <sz val="11"/>
      <name val="Calibri"/>
      <family val="2"/>
      <scheme val="minor"/>
    </font>
    <font>
      <b/>
      <vertAlign val="superscript"/>
      <sz val="11"/>
      <color theme="1"/>
      <name val="Calibri"/>
      <family val="2"/>
      <scheme val="minor"/>
    </font>
    <font>
      <b/>
      <sz val="18"/>
      <color theme="1"/>
      <name val="Calibri"/>
      <family val="2"/>
      <scheme val="minor"/>
    </font>
    <font>
      <b/>
      <sz val="22"/>
      <color theme="1"/>
      <name val="Calibri"/>
      <family val="2"/>
      <scheme val="minor"/>
    </font>
    <font>
      <vertAlign val="superscript"/>
      <sz val="11"/>
      <color indexed="8"/>
      <name val="Calibri"/>
      <family val="2"/>
    </font>
    <font>
      <vertAlign val="superscript"/>
      <sz val="9"/>
      <color indexed="8"/>
      <name val="Calibri"/>
      <family val="2"/>
    </font>
    <font>
      <sz val="9"/>
      <color indexed="8"/>
      <name val="Calibri"/>
      <family val="2"/>
    </font>
    <font>
      <vertAlign val="superscript"/>
      <sz val="8"/>
      <color indexed="8"/>
      <name val="Calibri"/>
      <family val="2"/>
    </font>
    <font>
      <sz val="8"/>
      <color indexed="8"/>
      <name val="Calibri"/>
      <family val="2"/>
    </font>
    <font>
      <sz val="11"/>
      <color theme="1"/>
      <name val="Arial"/>
      <family val="2"/>
    </font>
    <font>
      <b/>
      <sz val="11"/>
      <color theme="1"/>
      <name val="Arial"/>
      <family val="2"/>
    </font>
    <font>
      <sz val="11"/>
      <color indexed="8"/>
      <name val="Arial"/>
      <family val="2"/>
    </font>
    <font>
      <b/>
      <sz val="11"/>
      <color indexed="8"/>
      <name val="Arial"/>
      <family val="2"/>
    </font>
    <font>
      <sz val="11"/>
      <color indexed="63"/>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sz val="10"/>
      <color rgb="FF000000"/>
      <name val="Arial"/>
      <family val="2"/>
    </font>
    <font>
      <sz val="10"/>
      <color rgb="FF000000"/>
      <name val="Arial"/>
      <family val="2"/>
    </font>
    <font>
      <b/>
      <sz val="14"/>
      <color theme="1"/>
      <name val="Calibri"/>
      <family val="2"/>
      <scheme val="minor"/>
    </font>
    <font>
      <sz val="10"/>
      <color theme="0"/>
      <name val="Calibri"/>
      <family val="2"/>
      <scheme val="minor"/>
    </font>
    <font>
      <b/>
      <sz val="16"/>
      <color theme="0"/>
      <name val="Calibri"/>
      <family val="2"/>
      <scheme val="minor"/>
    </font>
    <font>
      <i/>
      <sz val="10"/>
      <color theme="1"/>
      <name val="Arial"/>
      <family val="2"/>
    </font>
    <font>
      <sz val="12"/>
      <name val="Calibri"/>
      <family val="2"/>
    </font>
    <font>
      <b/>
      <sz val="12"/>
      <name val="Calibri"/>
      <family val="2"/>
    </font>
    <font>
      <sz val="12"/>
      <color rgb="FF000000"/>
      <name val="Calibri"/>
      <family val="2"/>
    </font>
    <font>
      <sz val="11"/>
      <color theme="5" tint="-0.499984740745262"/>
      <name val="Calibri"/>
      <family val="2"/>
      <scheme val="minor"/>
    </font>
    <font>
      <i/>
      <sz val="11"/>
      <name val="Calibri"/>
      <family val="2"/>
      <scheme val="minor"/>
    </font>
    <font>
      <b/>
      <sz val="11"/>
      <color theme="0"/>
      <name val="Calibri"/>
      <family val="2"/>
      <scheme val="minor"/>
    </font>
    <font>
      <sz val="16"/>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1"/>
      <color indexed="8"/>
      <name val="Calibri"/>
      <family val="2"/>
      <scheme val="minor"/>
    </font>
    <font>
      <b/>
      <sz val="11"/>
      <color theme="1"/>
      <name val="Calibri"/>
      <family val="2"/>
      <scheme val="minor"/>
    </font>
  </fonts>
  <fills count="56">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002060"/>
        <bgColor indexed="64"/>
      </patternFill>
    </fill>
    <fill>
      <patternFill patternType="solid">
        <fgColor indexed="9"/>
        <bgColor indexed="9"/>
      </patternFill>
    </fill>
    <fill>
      <patternFill patternType="solid">
        <fgColor theme="4" tint="0.79998168889431442"/>
        <bgColor indexed="64"/>
      </patternFill>
    </fill>
    <fill>
      <patternFill patternType="solid">
        <fgColor rgb="FFFFFFFF"/>
        <bgColor rgb="FF000000"/>
      </patternFill>
    </fill>
    <fill>
      <patternFill patternType="solid">
        <fgColor rgb="FFFFFFFF"/>
        <bgColor rgb="FFFFFFFF"/>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3" tint="0.79998168889431442"/>
        <bgColor theme="4" tint="0.79998168889431442"/>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32"/>
      </left>
      <right/>
      <top style="thin">
        <color indexed="32"/>
      </top>
      <bottom/>
      <diagonal/>
    </border>
    <border>
      <left style="thin">
        <color indexed="32"/>
      </left>
      <right style="thin">
        <color indexed="32"/>
      </right>
      <top style="thin">
        <color indexed="32"/>
      </top>
      <bottom/>
      <diagonal/>
    </border>
    <border>
      <left style="thin">
        <color indexed="8"/>
      </left>
      <right style="thin">
        <color indexed="8"/>
      </right>
      <top/>
      <bottom/>
      <diagonal/>
    </border>
  </borders>
  <cellStyleXfs count="351">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12" fillId="0" borderId="0" applyNumberFormat="0" applyFill="0" applyBorder="0" applyAlignment="0" applyProtection="0">
      <alignment vertical="top"/>
      <protection locked="0"/>
    </xf>
    <xf numFmtId="0" fontId="15" fillId="0" borderId="0">
      <alignment vertical="top"/>
    </xf>
    <xf numFmtId="43" fontId="11" fillId="0" borderId="0" applyFont="0" applyFill="0" applyBorder="0" applyAlignment="0" applyProtection="0"/>
    <xf numFmtId="0" fontId="1" fillId="0" borderId="0"/>
    <xf numFmtId="0" fontId="1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51" fillId="0" borderId="17" applyNumberFormat="0" applyFill="0" applyProtection="0">
      <alignment horizontal="center"/>
    </xf>
    <xf numFmtId="164" fontId="11" fillId="0" borderId="0" applyFont="0" applyFill="0" applyBorder="0" applyProtection="0">
      <alignment horizontal="right"/>
    </xf>
    <xf numFmtId="164" fontId="11" fillId="0" borderId="0" applyFont="0" applyFill="0" applyBorder="0" applyProtection="0">
      <alignment horizontal="right"/>
    </xf>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169" fontId="11" fillId="0" borderId="0" applyFont="0" applyFill="0" applyBorder="0" applyProtection="0">
      <alignment horizontal="right"/>
    </xf>
    <xf numFmtId="169" fontId="11" fillId="0" borderId="0" applyFont="0" applyFill="0" applyBorder="0" applyProtection="0">
      <alignment horizontal="right"/>
    </xf>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178" fontId="11" fillId="0" borderId="0" applyFont="0" applyFill="0" applyBorder="0" applyProtection="0">
      <alignment horizontal="right"/>
    </xf>
    <xf numFmtId="178" fontId="11" fillId="0" borderId="0" applyFont="0" applyFill="0" applyBorder="0" applyProtection="0">
      <alignment horizontal="right"/>
    </xf>
    <xf numFmtId="0" fontId="35" fillId="16"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23" borderId="0" applyNumberFormat="0" applyBorder="0" applyAlignment="0" applyProtection="0"/>
    <xf numFmtId="0" fontId="36" fillId="7" borderId="0" applyNumberFormat="0" applyBorder="0" applyAlignment="0" applyProtection="0"/>
    <xf numFmtId="189" fontId="11" fillId="0" borderId="0" applyBorder="0"/>
    <xf numFmtId="0" fontId="37" fillId="24" borderId="18" applyNumberFormat="0" applyAlignment="0" applyProtection="0"/>
    <xf numFmtId="0" fontId="38" fillId="25" borderId="19" applyNumberFormat="0" applyAlignment="0" applyProtection="0"/>
    <xf numFmtId="178" fontId="52" fillId="0" borderId="0" applyFont="0" applyFill="0" applyBorder="0" applyProtection="0">
      <alignment horizontal="right"/>
    </xf>
    <xf numFmtId="180" fontId="52" fillId="0" borderId="0" applyFont="0" applyFill="0" applyBorder="0" applyProtection="0">
      <alignment horizontal="left"/>
    </xf>
    <xf numFmtId="41" fontId="34" fillId="0" borderId="0" applyFont="0" applyFill="0" applyBorder="0" applyAlignment="0" applyProtection="0"/>
    <xf numFmtId="41" fontId="3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64" fillId="0" borderId="12" applyNumberFormat="0" applyBorder="0" applyAlignment="0" applyProtection="0">
      <alignment horizontal="right" vertical="center"/>
    </xf>
    <xf numFmtId="190" fontId="11" fillId="0" borderId="0" applyFont="0" applyFill="0" applyBorder="0" applyAlignment="0" applyProtection="0"/>
    <xf numFmtId="0" fontId="39" fillId="0" borderId="0" applyNumberFormat="0" applyFill="0" applyBorder="0" applyAlignment="0" applyProtection="0"/>
    <xf numFmtId="0" fontId="20" fillId="0" borderId="0">
      <alignment horizontal="right"/>
      <protection locked="0"/>
    </xf>
    <xf numFmtId="0" fontId="53" fillId="0" borderId="0">
      <alignment horizontal="left"/>
    </xf>
    <xf numFmtId="0" fontId="54" fillId="0" borderId="0">
      <alignment horizontal="left"/>
    </xf>
    <xf numFmtId="0" fontId="11" fillId="0" borderId="0" applyFont="0" applyFill="0" applyBorder="0" applyProtection="0">
      <alignment horizontal="right"/>
    </xf>
    <xf numFmtId="0" fontId="11" fillId="0" borderId="0" applyFont="0" applyFill="0" applyBorder="0" applyProtection="0">
      <alignment horizontal="right"/>
    </xf>
    <xf numFmtId="0" fontId="40" fillId="8" borderId="0" applyNumberFormat="0" applyBorder="0" applyAlignment="0" applyProtection="0"/>
    <xf numFmtId="38" fontId="13" fillId="26" borderId="0" applyNumberFormat="0" applyBorder="0" applyAlignment="0" applyProtection="0"/>
    <xf numFmtId="0" fontId="55" fillId="27" borderId="20" applyProtection="0">
      <alignment horizontal="right"/>
    </xf>
    <xf numFmtId="0" fontId="16" fillId="27" borderId="0" applyProtection="0">
      <alignment horizontal="left"/>
    </xf>
    <xf numFmtId="0" fontId="41" fillId="0" borderId="21" applyNumberFormat="0" applyFill="0" applyAlignment="0" applyProtection="0"/>
    <xf numFmtId="0" fontId="65" fillId="0" borderId="0">
      <alignment vertical="top" wrapText="1"/>
    </xf>
    <xf numFmtId="0" fontId="65" fillId="0" borderId="0">
      <alignment vertical="top" wrapText="1"/>
    </xf>
    <xf numFmtId="0" fontId="65" fillId="0" borderId="0">
      <alignment vertical="top" wrapText="1"/>
    </xf>
    <xf numFmtId="0" fontId="65" fillId="0" borderId="0">
      <alignment vertical="top" wrapText="1"/>
    </xf>
    <xf numFmtId="0" fontId="42" fillId="0" borderId="22" applyNumberFormat="0" applyFill="0" applyAlignment="0" applyProtection="0"/>
    <xf numFmtId="181" fontId="18" fillId="0" borderId="0" applyNumberFormat="0" applyFill="0" applyAlignment="0" applyProtection="0"/>
    <xf numFmtId="0" fontId="43" fillId="0" borderId="23" applyNumberFormat="0" applyFill="0" applyAlignment="0" applyProtection="0"/>
    <xf numFmtId="181" fontId="66" fillId="0" borderId="0" applyNumberFormat="0" applyFill="0" applyAlignment="0" applyProtection="0"/>
    <xf numFmtId="0" fontId="43" fillId="0" borderId="0" applyNumberFormat="0" applyFill="0" applyBorder="0" applyAlignment="0" applyProtection="0"/>
    <xf numFmtId="181" fontId="9" fillId="0" borderId="0" applyNumberFormat="0" applyFill="0" applyAlignment="0" applyProtection="0"/>
    <xf numFmtId="181" fontId="56" fillId="0" borderId="0" applyNumberFormat="0" applyFill="0" applyAlignment="0" applyProtection="0"/>
    <xf numFmtId="181" fontId="33" fillId="0" borderId="0" applyNumberFormat="0" applyFill="0" applyAlignment="0" applyProtection="0"/>
    <xf numFmtId="181" fontId="33" fillId="0" borderId="0" applyNumberFormat="0" applyFont="0" applyFill="0" applyBorder="0" applyAlignment="0" applyProtection="0"/>
    <xf numFmtId="181" fontId="33" fillId="0" borderId="0" applyNumberFormat="0" applyFont="0" applyFill="0" applyBorder="0" applyAlignment="0" applyProtection="0"/>
    <xf numFmtId="0" fontId="7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7" fillId="0" borderId="0" applyFill="0" applyBorder="0" applyProtection="0">
      <alignment horizontal="left"/>
    </xf>
    <xf numFmtId="10" fontId="13" fillId="28" borderId="1" applyNumberFormat="0" applyBorder="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44" fillId="11" borderId="18" applyNumberFormat="0" applyAlignment="0" applyProtection="0"/>
    <xf numFmtId="0" fontId="55" fillId="0" borderId="24" applyProtection="0">
      <alignment horizontal="right"/>
    </xf>
    <xf numFmtId="0" fontId="55" fillId="0" borderId="20" applyProtection="0">
      <alignment horizontal="right"/>
    </xf>
    <xf numFmtId="0" fontId="55" fillId="0" borderId="25" applyProtection="0">
      <alignment horizontal="center"/>
      <protection locked="0"/>
    </xf>
    <xf numFmtId="0" fontId="45" fillId="0" borderId="26" applyNumberFormat="0" applyFill="0" applyAlignment="0" applyProtection="0"/>
    <xf numFmtId="0" fontId="11" fillId="0" borderId="0"/>
    <xf numFmtId="0" fontId="11" fillId="0" borderId="0"/>
    <xf numFmtId="0" fontId="11" fillId="0" borderId="0"/>
    <xf numFmtId="1" fontId="11" fillId="0" borderId="0" applyFont="0" applyFill="0" applyBorder="0" applyProtection="0">
      <alignment horizontal="right"/>
    </xf>
    <xf numFmtId="1" fontId="11" fillId="0" borderId="0" applyFont="0" applyFill="0" applyBorder="0" applyProtection="0">
      <alignment horizontal="right"/>
    </xf>
    <xf numFmtId="0" fontId="46" fillId="29" borderId="0" applyNumberFormat="0" applyBorder="0" applyAlignment="0" applyProtection="0"/>
    <xf numFmtId="0" fontId="67" fillId="0" borderId="0"/>
    <xf numFmtId="0" fontId="67" fillId="0" borderId="0"/>
    <xf numFmtId="0" fontId="67" fillId="0" borderId="0"/>
    <xf numFmtId="0" fontId="67" fillId="0" borderId="0"/>
    <xf numFmtId="0" fontId="67" fillId="0" borderId="0"/>
    <xf numFmtId="179" fontId="34" fillId="0" borderId="0"/>
    <xf numFmtId="0" fontId="11" fillId="0" borderId="0">
      <alignment vertical="top"/>
    </xf>
    <xf numFmtId="0" fontId="1" fillId="0" borderId="0"/>
    <xf numFmtId="0" fontId="1" fillId="0" borderId="0"/>
    <xf numFmtId="0" fontId="1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alignment vertical="top"/>
    </xf>
    <xf numFmtId="0" fontId="1" fillId="0" borderId="0"/>
    <xf numFmtId="0" fontId="11" fillId="0" borderId="0">
      <alignment vertical="top"/>
    </xf>
    <xf numFmtId="0" fontId="1" fillId="0" borderId="0"/>
    <xf numFmtId="0" fontId="11" fillId="0" borderId="0">
      <alignment vertical="top"/>
    </xf>
    <xf numFmtId="0" fontId="1" fillId="0" borderId="0"/>
    <xf numFmtId="0" fontId="11" fillId="0" borderId="0">
      <alignment vertical="top"/>
    </xf>
    <xf numFmtId="0" fontId="1" fillId="0" borderId="0"/>
    <xf numFmtId="179" fontId="34" fillId="0" borderId="0"/>
    <xf numFmtId="0" fontId="11" fillId="0" borderId="0">
      <alignment vertical="top"/>
    </xf>
    <xf numFmtId="0" fontId="1" fillId="0" borderId="0"/>
    <xf numFmtId="0" fontId="11" fillId="0" borderId="0">
      <alignment vertical="top"/>
    </xf>
    <xf numFmtId="179" fontId="34" fillId="0" borderId="0"/>
    <xf numFmtId="0" fontId="1" fillId="0" borderId="0"/>
    <xf numFmtId="0" fontId="11" fillId="0" borderId="0">
      <alignment vertical="top"/>
    </xf>
    <xf numFmtId="0" fontId="1" fillId="0" borderId="0"/>
    <xf numFmtId="0" fontId="1" fillId="0" borderId="0"/>
    <xf numFmtId="0" fontId="11" fillId="0" borderId="0">
      <alignment vertical="top"/>
    </xf>
    <xf numFmtId="179" fontId="34" fillId="0" borderId="0"/>
    <xf numFmtId="0" fontId="32" fillId="0" borderId="0"/>
    <xf numFmtId="0" fontId="11" fillId="0" borderId="0"/>
    <xf numFmtId="0" fontId="1" fillId="0" borderId="0"/>
    <xf numFmtId="0" fontId="11" fillId="0" borderId="0">
      <alignment vertical="top"/>
    </xf>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34" fillId="0" borderId="0"/>
    <xf numFmtId="0" fontId="15" fillId="0" borderId="0"/>
    <xf numFmtId="179" fontId="34" fillId="0" borderId="0"/>
    <xf numFmtId="0" fontId="1" fillId="0" borderId="0"/>
    <xf numFmtId="179" fontId="34" fillId="0" borderId="0"/>
    <xf numFmtId="179" fontId="34" fillId="0" borderId="0"/>
    <xf numFmtId="179" fontId="34" fillId="0" borderId="0"/>
    <xf numFmtId="179" fontId="34" fillId="0" borderId="0"/>
    <xf numFmtId="179" fontId="34" fillId="0" borderId="0"/>
    <xf numFmtId="179" fontId="34" fillId="0" borderId="0"/>
    <xf numFmtId="179" fontId="34" fillId="0" borderId="0"/>
    <xf numFmtId="0" fontId="3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34" fillId="0" borderId="0"/>
    <xf numFmtId="0" fontId="1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 fillId="0" borderId="0"/>
    <xf numFmtId="179" fontId="34" fillId="0" borderId="0"/>
    <xf numFmtId="0" fontId="11" fillId="0" borderId="0"/>
    <xf numFmtId="179" fontId="34" fillId="0" borderId="0"/>
    <xf numFmtId="0" fontId="11" fillId="0" borderId="0">
      <alignment vertical="top"/>
    </xf>
    <xf numFmtId="179" fontId="34" fillId="0" borderId="0"/>
    <xf numFmtId="0" fontId="11" fillId="0" borderId="0">
      <alignment vertical="top"/>
    </xf>
    <xf numFmtId="179" fontId="34" fillId="0" borderId="0"/>
    <xf numFmtId="0" fontId="11" fillId="0" borderId="0">
      <alignment vertical="top"/>
    </xf>
    <xf numFmtId="179" fontId="34" fillId="0" borderId="0"/>
    <xf numFmtId="0" fontId="11" fillId="0" borderId="0">
      <alignment vertical="top"/>
    </xf>
    <xf numFmtId="0" fontId="11" fillId="30" borderId="27" applyNumberFormat="0" applyFont="0" applyAlignment="0" applyProtection="0"/>
    <xf numFmtId="0" fontId="47" fillId="24" borderId="28" applyNumberFormat="0" applyAlignment="0" applyProtection="0"/>
    <xf numFmtId="40" fontId="68" fillId="5" borderId="0">
      <alignment horizontal="right"/>
    </xf>
    <xf numFmtId="0" fontId="69" fillId="5" borderId="0">
      <alignment horizontal="right"/>
    </xf>
    <xf numFmtId="0" fontId="70" fillId="5" borderId="14"/>
    <xf numFmtId="0" fontId="70" fillId="0" borderId="0" applyBorder="0">
      <alignment horizontal="centerContinuous"/>
    </xf>
    <xf numFmtId="0" fontId="71" fillId="0" borderId="0" applyBorder="0">
      <alignment horizontal="centerContinuous"/>
    </xf>
    <xf numFmtId="182" fontId="11" fillId="0" borderId="0" applyFont="0" applyFill="0" applyBorder="0" applyProtection="0">
      <alignment horizontal="right"/>
    </xf>
    <xf numFmtId="182" fontId="11" fillId="0" borderId="0" applyFont="0" applyFill="0" applyBorder="0" applyProtection="0">
      <alignment horizontal="right"/>
    </xf>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11" fillId="0" borderId="0"/>
    <xf numFmtId="2" fontId="72" fillId="31" borderId="16" applyAlignment="0" applyProtection="0">
      <protection locked="0"/>
    </xf>
    <xf numFmtId="0" fontId="73" fillId="28" borderId="16" applyNumberFormat="0" applyAlignment="0" applyProtection="0"/>
    <xf numFmtId="0" fontId="74" fillId="32" borderId="1" applyNumberFormat="0" applyAlignment="0" applyProtection="0">
      <alignment horizontal="center" vertical="center"/>
    </xf>
    <xf numFmtId="4" fontId="15" fillId="33" borderId="28" applyNumberFormat="0" applyProtection="0">
      <alignment vertical="center"/>
    </xf>
    <xf numFmtId="4" fontId="75" fillId="33" borderId="28" applyNumberFormat="0" applyProtection="0">
      <alignment vertical="center"/>
    </xf>
    <xf numFmtId="4" fontId="15" fillId="33" borderId="28" applyNumberFormat="0" applyProtection="0">
      <alignment horizontal="left" vertical="center" indent="1"/>
    </xf>
    <xf numFmtId="4" fontId="15" fillId="33" borderId="28" applyNumberFormat="0" applyProtection="0">
      <alignment horizontal="left" vertical="center" indent="1"/>
    </xf>
    <xf numFmtId="0" fontId="11" fillId="34" borderId="28" applyNumberFormat="0" applyProtection="0">
      <alignment horizontal="left" vertical="center" indent="1"/>
    </xf>
    <xf numFmtId="4" fontId="15" fillId="35" borderId="28" applyNumberFormat="0" applyProtection="0">
      <alignment horizontal="right" vertical="center"/>
    </xf>
    <xf numFmtId="4" fontId="15" fillId="36" borderId="28" applyNumberFormat="0" applyProtection="0">
      <alignment horizontal="right" vertical="center"/>
    </xf>
    <xf numFmtId="4" fontId="15" fillId="4" borderId="28" applyNumberFormat="0" applyProtection="0">
      <alignment horizontal="right" vertical="center"/>
    </xf>
    <xf numFmtId="4" fontId="15" fillId="37" borderId="28" applyNumberFormat="0" applyProtection="0">
      <alignment horizontal="right" vertical="center"/>
    </xf>
    <xf numFmtId="4" fontId="15" fillId="38" borderId="28" applyNumberFormat="0" applyProtection="0">
      <alignment horizontal="right" vertical="center"/>
    </xf>
    <xf numFmtId="4" fontId="15" fillId="39" borderId="28" applyNumberFormat="0" applyProtection="0">
      <alignment horizontal="right" vertical="center"/>
    </xf>
    <xf numFmtId="4" fontId="15" fillId="40" borderId="28" applyNumberFormat="0" applyProtection="0">
      <alignment horizontal="right" vertical="center"/>
    </xf>
    <xf numFmtId="4" fontId="15" fillId="41" borderId="28" applyNumberFormat="0" applyProtection="0">
      <alignment horizontal="right" vertical="center"/>
    </xf>
    <xf numFmtId="4" fontId="15" fillId="42" borderId="28" applyNumberFormat="0" applyProtection="0">
      <alignment horizontal="right" vertical="center"/>
    </xf>
    <xf numFmtId="4" fontId="17" fillId="43" borderId="28" applyNumberFormat="0" applyProtection="0">
      <alignment horizontal="left" vertical="center" indent="1"/>
    </xf>
    <xf numFmtId="4" fontId="15" fillId="44" borderId="29" applyNumberFormat="0" applyProtection="0">
      <alignment horizontal="left" vertical="center" indent="1"/>
    </xf>
    <xf numFmtId="4" fontId="76" fillId="45" borderId="0" applyNumberFormat="0" applyProtection="0">
      <alignment horizontal="left" vertical="center" indent="1"/>
    </xf>
    <xf numFmtId="0" fontId="11" fillId="34" borderId="28" applyNumberFormat="0" applyProtection="0">
      <alignment horizontal="left" vertical="center" indent="1"/>
    </xf>
    <xf numFmtId="4" fontId="15" fillId="44" borderId="28" applyNumberFormat="0" applyProtection="0">
      <alignment horizontal="left" vertical="center" indent="1"/>
    </xf>
    <xf numFmtId="4" fontId="15" fillId="46" borderId="28" applyNumberFormat="0" applyProtection="0">
      <alignment horizontal="left" vertical="center" indent="1"/>
    </xf>
    <xf numFmtId="0" fontId="11" fillId="46" borderId="28" applyNumberFormat="0" applyProtection="0">
      <alignment horizontal="left" vertical="center" indent="1"/>
    </xf>
    <xf numFmtId="0" fontId="11" fillId="46" borderId="28" applyNumberFormat="0" applyProtection="0">
      <alignment horizontal="left" vertical="center" indent="1"/>
    </xf>
    <xf numFmtId="0" fontId="11" fillId="32" borderId="28" applyNumberFormat="0" applyProtection="0">
      <alignment horizontal="left" vertical="center" indent="1"/>
    </xf>
    <xf numFmtId="0" fontId="11" fillId="32" borderId="28" applyNumberFormat="0" applyProtection="0">
      <alignment horizontal="left" vertical="center" indent="1"/>
    </xf>
    <xf numFmtId="0" fontId="11" fillId="26" borderId="28" applyNumberFormat="0" applyProtection="0">
      <alignment horizontal="left" vertical="center" indent="1"/>
    </xf>
    <xf numFmtId="0" fontId="11" fillId="26" borderId="28" applyNumberFormat="0" applyProtection="0">
      <alignment horizontal="left" vertical="center" indent="1"/>
    </xf>
    <xf numFmtId="0" fontId="11" fillId="34" borderId="28" applyNumberFormat="0" applyProtection="0">
      <alignment horizontal="left" vertical="center" indent="1"/>
    </xf>
    <xf numFmtId="0" fontId="11" fillId="34" borderId="28" applyNumberFormat="0" applyProtection="0">
      <alignment horizontal="left" vertical="center" indent="1"/>
    </xf>
    <xf numFmtId="4" fontId="15" fillId="28" borderId="28" applyNumberFormat="0" applyProtection="0">
      <alignment vertical="center"/>
    </xf>
    <xf numFmtId="4" fontId="75" fillId="28" borderId="28" applyNumberFormat="0" applyProtection="0">
      <alignment vertical="center"/>
    </xf>
    <xf numFmtId="4" fontId="15" fillId="28" borderId="28" applyNumberFormat="0" applyProtection="0">
      <alignment horizontal="left" vertical="center" indent="1"/>
    </xf>
    <xf numFmtId="4" fontId="15" fillId="28" borderId="28" applyNumberFormat="0" applyProtection="0">
      <alignment horizontal="left" vertical="center" indent="1"/>
    </xf>
    <xf numFmtId="4" fontId="15" fillId="44" borderId="28" applyNumberFormat="0" applyProtection="0">
      <alignment horizontal="right" vertical="center"/>
    </xf>
    <xf numFmtId="4" fontId="75" fillId="44" borderId="28" applyNumberFormat="0" applyProtection="0">
      <alignment horizontal="right" vertical="center"/>
    </xf>
    <xf numFmtId="0" fontId="11" fillId="34" borderId="28" applyNumberFormat="0" applyProtection="0">
      <alignment horizontal="left" vertical="center" indent="1"/>
    </xf>
    <xf numFmtId="0" fontId="11" fillId="34" borderId="28" applyNumberFormat="0" applyProtection="0">
      <alignment horizontal="left" vertical="center" indent="1"/>
    </xf>
    <xf numFmtId="0" fontId="77" fillId="0" borderId="0"/>
    <xf numFmtId="4" fontId="19" fillId="44" borderId="28" applyNumberFormat="0" applyProtection="0">
      <alignment horizontal="right" vertical="center"/>
    </xf>
    <xf numFmtId="0" fontId="58" fillId="5" borderId="15">
      <alignment horizontal="center"/>
    </xf>
    <xf numFmtId="3" fontId="59" fillId="5" borderId="0"/>
    <xf numFmtId="3" fontId="58" fillId="5" borderId="0"/>
    <xf numFmtId="0" fontId="59" fillId="5" borderId="0"/>
    <xf numFmtId="0" fontId="58" fillId="5" borderId="0"/>
    <xf numFmtId="0" fontId="59" fillId="5" borderId="0">
      <alignment horizontal="center"/>
    </xf>
    <xf numFmtId="0" fontId="60" fillId="0" borderId="0">
      <alignment wrapText="1"/>
    </xf>
    <xf numFmtId="0" fontId="60" fillId="0" borderId="0">
      <alignment wrapText="1"/>
    </xf>
    <xf numFmtId="0" fontId="60" fillId="0" borderId="0">
      <alignment wrapText="1"/>
    </xf>
    <xf numFmtId="0" fontId="60" fillId="0" borderId="0">
      <alignment wrapText="1"/>
    </xf>
    <xf numFmtId="0" fontId="14" fillId="47" borderId="0">
      <alignment horizontal="right" vertical="top" wrapText="1"/>
    </xf>
    <xf numFmtId="0" fontId="14" fillId="47" borderId="0">
      <alignment horizontal="right" vertical="top" wrapText="1"/>
    </xf>
    <xf numFmtId="0" fontId="14" fillId="47" borderId="0">
      <alignment horizontal="right" vertical="top" wrapText="1"/>
    </xf>
    <xf numFmtId="0" fontId="14" fillId="47" borderId="0">
      <alignment horizontal="right" vertical="top" wrapText="1"/>
    </xf>
    <xf numFmtId="0" fontId="61" fillId="0" borderId="0"/>
    <xf numFmtId="0" fontId="61" fillId="0" borderId="0"/>
    <xf numFmtId="0" fontId="61" fillId="0" borderId="0"/>
    <xf numFmtId="0" fontId="61" fillId="0" borderId="0"/>
    <xf numFmtId="0" fontId="62" fillId="0" borderId="0"/>
    <xf numFmtId="0" fontId="62" fillId="0" borderId="0"/>
    <xf numFmtId="0" fontId="62" fillId="0" borderId="0"/>
    <xf numFmtId="0" fontId="63" fillId="0" borderId="0"/>
    <xf numFmtId="0" fontId="63" fillId="0" borderId="0"/>
    <xf numFmtId="0" fontId="63" fillId="0" borderId="0"/>
    <xf numFmtId="183" fontId="13" fillId="0" borderId="0">
      <alignment wrapText="1"/>
      <protection locked="0"/>
    </xf>
    <xf numFmtId="183" fontId="13" fillId="0" borderId="0">
      <alignment wrapText="1"/>
      <protection locked="0"/>
    </xf>
    <xf numFmtId="183" fontId="14" fillId="3" borderId="0">
      <alignment wrapText="1"/>
      <protection locked="0"/>
    </xf>
    <xf numFmtId="183" fontId="14" fillId="3" borderId="0">
      <alignment wrapText="1"/>
      <protection locked="0"/>
    </xf>
    <xf numFmtId="183" fontId="14" fillId="3" borderId="0">
      <alignment wrapText="1"/>
      <protection locked="0"/>
    </xf>
    <xf numFmtId="183" fontId="14" fillId="3" borderId="0">
      <alignment wrapText="1"/>
      <protection locked="0"/>
    </xf>
    <xf numFmtId="183" fontId="13" fillId="0" borderId="0">
      <alignment wrapText="1"/>
      <protection locked="0"/>
    </xf>
    <xf numFmtId="184" fontId="13" fillId="0" borderId="0">
      <alignment wrapText="1"/>
      <protection locked="0"/>
    </xf>
    <xf numFmtId="184" fontId="13" fillId="0" borderId="0">
      <alignment wrapText="1"/>
      <protection locked="0"/>
    </xf>
    <xf numFmtId="184" fontId="13" fillId="0" borderId="0">
      <alignment wrapText="1"/>
      <protection locked="0"/>
    </xf>
    <xf numFmtId="184" fontId="14" fillId="3" borderId="0">
      <alignment wrapText="1"/>
      <protection locked="0"/>
    </xf>
    <xf numFmtId="184" fontId="14" fillId="3" borderId="0">
      <alignment wrapText="1"/>
      <protection locked="0"/>
    </xf>
    <xf numFmtId="184" fontId="14" fillId="3" borderId="0">
      <alignment wrapText="1"/>
      <protection locked="0"/>
    </xf>
    <xf numFmtId="184" fontId="14" fillId="3" borderId="0">
      <alignment wrapText="1"/>
      <protection locked="0"/>
    </xf>
    <xf numFmtId="184" fontId="14" fillId="3" borderId="0">
      <alignment wrapText="1"/>
      <protection locked="0"/>
    </xf>
    <xf numFmtId="184" fontId="13" fillId="0" borderId="0">
      <alignment wrapText="1"/>
      <protection locked="0"/>
    </xf>
    <xf numFmtId="185" fontId="13" fillId="0" borderId="0">
      <alignment wrapText="1"/>
      <protection locked="0"/>
    </xf>
    <xf numFmtId="185" fontId="13" fillId="0" borderId="0">
      <alignment wrapText="1"/>
      <protection locked="0"/>
    </xf>
    <xf numFmtId="185" fontId="14" fillId="3" borderId="0">
      <alignment wrapText="1"/>
      <protection locked="0"/>
    </xf>
    <xf numFmtId="185" fontId="14" fillId="3" borderId="0">
      <alignment wrapText="1"/>
      <protection locked="0"/>
    </xf>
    <xf numFmtId="185" fontId="14" fillId="3" borderId="0">
      <alignment wrapText="1"/>
      <protection locked="0"/>
    </xf>
    <xf numFmtId="185" fontId="14" fillId="3" borderId="0">
      <alignment wrapText="1"/>
      <protection locked="0"/>
    </xf>
    <xf numFmtId="185" fontId="13" fillId="0" borderId="0">
      <alignment wrapText="1"/>
      <protection locked="0"/>
    </xf>
    <xf numFmtId="186" fontId="14" fillId="47" borderId="30">
      <alignment wrapText="1"/>
    </xf>
    <xf numFmtId="186" fontId="14" fillId="47" borderId="30">
      <alignment wrapText="1"/>
    </xf>
    <xf numFmtId="186" fontId="14" fillId="47" borderId="30">
      <alignment wrapText="1"/>
    </xf>
    <xf numFmtId="187" fontId="14" fillId="47" borderId="30">
      <alignment wrapText="1"/>
    </xf>
    <xf numFmtId="187" fontId="14" fillId="47" borderId="30">
      <alignment wrapText="1"/>
    </xf>
    <xf numFmtId="187" fontId="14" fillId="47" borderId="30">
      <alignment wrapText="1"/>
    </xf>
    <xf numFmtId="187" fontId="14" fillId="47" borderId="30">
      <alignment wrapText="1"/>
    </xf>
    <xf numFmtId="188" fontId="14" fillId="47" borderId="30">
      <alignment wrapText="1"/>
    </xf>
    <xf numFmtId="188" fontId="14" fillId="47" borderId="30">
      <alignment wrapText="1"/>
    </xf>
    <xf numFmtId="188" fontId="14" fillId="47" borderId="30">
      <alignment wrapText="1"/>
    </xf>
    <xf numFmtId="0" fontId="61" fillId="0" borderId="31">
      <alignment horizontal="right"/>
    </xf>
    <xf numFmtId="0" fontId="61" fillId="0" borderId="31">
      <alignment horizontal="right"/>
    </xf>
    <xf numFmtId="0" fontId="61" fillId="0" borderId="31">
      <alignment horizontal="right"/>
    </xf>
    <xf numFmtId="0" fontId="61" fillId="0" borderId="31">
      <alignment horizontal="right"/>
    </xf>
    <xf numFmtId="40" fontId="78" fillId="0" borderId="0"/>
    <xf numFmtId="0" fontId="48" fillId="0" borderId="0" applyNumberFormat="0" applyFill="0" applyBorder="0" applyAlignment="0" applyProtection="0"/>
    <xf numFmtId="0" fontId="10" fillId="0" borderId="0" applyNumberFormat="0" applyFill="0" applyBorder="0" applyProtection="0">
      <alignment horizontal="left" vertical="center" indent="10"/>
    </xf>
    <xf numFmtId="0" fontId="10" fillId="0" borderId="0" applyNumberFormat="0" applyFill="0" applyBorder="0" applyProtection="0">
      <alignment horizontal="left" vertical="center" indent="10"/>
    </xf>
    <xf numFmtId="0" fontId="49" fillId="0" borderId="32" applyNumberFormat="0" applyFill="0" applyAlignment="0" applyProtection="0"/>
    <xf numFmtId="0" fontId="50" fillId="0" borderId="0" applyNumberFormat="0" applyFill="0" applyBorder="0" applyAlignment="0" applyProtection="0"/>
    <xf numFmtId="0" fontId="13" fillId="0" borderId="0"/>
    <xf numFmtId="0" fontId="12" fillId="0" borderId="0" applyNumberFormat="0" applyFill="0" applyBorder="0" applyAlignment="0" applyProtection="0">
      <alignment vertical="top"/>
      <protection locked="0"/>
    </xf>
  </cellStyleXfs>
  <cellXfs count="760">
    <xf numFmtId="0" fontId="0" fillId="0" borderId="0" xfId="0"/>
    <xf numFmtId="9" fontId="0" fillId="0" borderId="0" xfId="1" applyFont="1"/>
    <xf numFmtId="0" fontId="3" fillId="0" borderId="0" xfId="0" applyFont="1"/>
    <xf numFmtId="0" fontId="3" fillId="2" borderId="0" xfId="0" applyFont="1" applyFill="1"/>
    <xf numFmtId="0" fontId="4" fillId="0" borderId="0" xfId="0" applyFont="1"/>
    <xf numFmtId="3" fontId="0" fillId="0" borderId="0" xfId="0" applyNumberFormat="1"/>
    <xf numFmtId="0" fontId="0" fillId="0" borderId="0" xfId="0" applyFont="1"/>
    <xf numFmtId="166" fontId="0" fillId="0" borderId="0" xfId="3" applyNumberFormat="1" applyFont="1"/>
    <xf numFmtId="0" fontId="0" fillId="0" borderId="0" xfId="0" applyBorder="1"/>
    <xf numFmtId="0" fontId="0" fillId="0" borderId="1" xfId="0" applyBorder="1"/>
    <xf numFmtId="0" fontId="3" fillId="0" borderId="1" xfId="0" applyFont="1" applyBorder="1"/>
    <xf numFmtId="165" fontId="3" fillId="0" borderId="1" xfId="2" applyNumberFormat="1" applyFont="1" applyBorder="1"/>
    <xf numFmtId="165" fontId="0" fillId="0" borderId="1" xfId="2" applyNumberFormat="1" applyFont="1" applyBorder="1"/>
    <xf numFmtId="165" fontId="0" fillId="0" borderId="1" xfId="2" applyNumberFormat="1" applyFont="1" applyBorder="1" applyAlignment="1">
      <alignment horizontal="right"/>
    </xf>
    <xf numFmtId="0" fontId="6" fillId="0" borderId="0" xfId="0" applyFont="1"/>
    <xf numFmtId="0" fontId="0" fillId="0" borderId="1" xfId="0" applyFont="1" applyBorder="1"/>
    <xf numFmtId="0" fontId="7" fillId="0" borderId="0" xfId="0" applyFont="1"/>
    <xf numFmtId="0" fontId="3" fillId="2" borderId="1" xfId="0" applyFont="1" applyFill="1" applyBorder="1"/>
    <xf numFmtId="0" fontId="0" fillId="2" borderId="1" xfId="0" applyFill="1" applyBorder="1"/>
    <xf numFmtId="0" fontId="7" fillId="2" borderId="1" xfId="0" applyFont="1" applyFill="1" applyBorder="1"/>
    <xf numFmtId="0" fontId="3" fillId="2" borderId="1" xfId="0" applyFont="1" applyFill="1" applyBorder="1" applyAlignment="1">
      <alignment wrapText="1"/>
    </xf>
    <xf numFmtId="9" fontId="0" fillId="0" borderId="1" xfId="1" applyFont="1" applyBorder="1"/>
    <xf numFmtId="9" fontId="3" fillId="0" borderId="1" xfId="1" applyFont="1" applyBorder="1"/>
    <xf numFmtId="0" fontId="0" fillId="0" borderId="1" xfId="0" applyBorder="1" applyAlignment="1">
      <alignment horizontal="right"/>
    </xf>
    <xf numFmtId="0" fontId="0" fillId="0" borderId="0" xfId="0" applyFill="1"/>
    <xf numFmtId="0" fontId="8" fillId="0" borderId="0" xfId="0" applyFont="1"/>
    <xf numFmtId="166" fontId="0" fillId="0" borderId="1" xfId="3" applyNumberFormat="1" applyFont="1" applyBorder="1"/>
    <xf numFmtId="0" fontId="0" fillId="0" borderId="1" xfId="0" applyFill="1" applyBorder="1"/>
    <xf numFmtId="166" fontId="3" fillId="2" borderId="1" xfId="3" applyNumberFormat="1" applyFont="1" applyFill="1" applyBorder="1" applyAlignment="1">
      <alignment horizontal="right"/>
    </xf>
    <xf numFmtId="164" fontId="0" fillId="0" borderId="1" xfId="0" applyNumberFormat="1" applyBorder="1"/>
    <xf numFmtId="0" fontId="4" fillId="0" borderId="1" xfId="0" applyFont="1" applyBorder="1"/>
    <xf numFmtId="0" fontId="8" fillId="0" borderId="0" xfId="0" applyFont="1" applyBorder="1"/>
    <xf numFmtId="0" fontId="8" fillId="0" borderId="0" xfId="0" applyFont="1" applyFill="1"/>
    <xf numFmtId="0" fontId="0" fillId="0" borderId="0" xfId="0" applyFill="1" applyBorder="1"/>
    <xf numFmtId="0" fontId="8" fillId="0" borderId="0" xfId="0" applyFont="1" applyFill="1" applyBorder="1"/>
    <xf numFmtId="167" fontId="0" fillId="0" borderId="1" xfId="0" applyNumberFormat="1" applyBorder="1"/>
    <xf numFmtId="0" fontId="3" fillId="2" borderId="7" xfId="0" applyFont="1" applyFill="1" applyBorder="1"/>
    <xf numFmtId="0" fontId="0" fillId="2" borderId="7" xfId="0" applyFill="1" applyBorder="1"/>
    <xf numFmtId="0" fontId="0" fillId="2" borderId="8" xfId="0" applyFill="1" applyBorder="1"/>
    <xf numFmtId="0" fontId="0" fillId="0" borderId="12" xfId="0" applyFill="1" applyBorder="1"/>
    <xf numFmtId="0" fontId="6" fillId="0" borderId="0" xfId="0" applyFont="1" applyAlignment="1">
      <alignment vertical="center"/>
    </xf>
    <xf numFmtId="0" fontId="3" fillId="2" borderId="1" xfId="0" applyFont="1" applyFill="1" applyBorder="1" applyAlignment="1">
      <alignment horizontal="right"/>
    </xf>
    <xf numFmtId="3" fontId="0" fillId="0" borderId="0" xfId="0" applyNumberFormat="1" applyBorder="1"/>
    <xf numFmtId="165" fontId="0" fillId="0" borderId="0" xfId="2" applyNumberFormat="1" applyFont="1"/>
    <xf numFmtId="0" fontId="0" fillId="0" borderId="1" xfId="0" applyBorder="1" applyAlignment="1">
      <alignment wrapText="1"/>
    </xf>
    <xf numFmtId="0" fontId="0" fillId="0" borderId="5" xfId="0" applyBorder="1"/>
    <xf numFmtId="0" fontId="3" fillId="0" borderId="0" xfId="0" applyFont="1" applyFill="1" applyBorder="1"/>
    <xf numFmtId="165" fontId="3" fillId="0" borderId="1" xfId="0" applyNumberFormat="1" applyFont="1" applyBorder="1"/>
    <xf numFmtId="166" fontId="3" fillId="2" borderId="5" xfId="3" applyNumberFormat="1" applyFont="1" applyFill="1" applyBorder="1" applyAlignment="1">
      <alignment horizontal="right"/>
    </xf>
    <xf numFmtId="164" fontId="0" fillId="0" borderId="1" xfId="0" applyNumberFormat="1" applyFill="1" applyBorder="1"/>
    <xf numFmtId="3" fontId="2" fillId="0" borderId="0" xfId="0" applyNumberFormat="1" applyFont="1"/>
    <xf numFmtId="3" fontId="0" fillId="0" borderId="0" xfId="0" applyNumberFormat="1" applyFont="1"/>
    <xf numFmtId="165" fontId="0" fillId="0" borderId="1" xfId="2" applyNumberFormat="1" applyFont="1" applyBorder="1" applyAlignment="1">
      <alignment horizontal="center"/>
    </xf>
    <xf numFmtId="0" fontId="0" fillId="0" borderId="0" xfId="0" applyFont="1" applyFill="1"/>
    <xf numFmtId="0" fontId="21" fillId="2" borderId="1" xfId="0" applyFont="1" applyFill="1" applyBorder="1"/>
    <xf numFmtId="0" fontId="3" fillId="0" borderId="0" xfId="0" applyFont="1" applyAlignment="1">
      <alignment wrapText="1"/>
    </xf>
    <xf numFmtId="177" fontId="4" fillId="0" borderId="1" xfId="2" applyNumberFormat="1" applyFont="1" applyBorder="1"/>
    <xf numFmtId="0" fontId="0" fillId="0" borderId="0" xfId="0" applyFont="1" applyFill="1" applyBorder="1" applyAlignment="1">
      <alignment horizontal="left"/>
    </xf>
    <xf numFmtId="0" fontId="22" fillId="0" borderId="0" xfId="0" applyFont="1"/>
    <xf numFmtId="0" fontId="0" fillId="0" borderId="1" xfId="0" applyFill="1" applyBorder="1" applyAlignment="1">
      <alignment horizontal="center"/>
    </xf>
    <xf numFmtId="0" fontId="0" fillId="2" borderId="2" xfId="0" applyFill="1" applyBorder="1"/>
    <xf numFmtId="0" fontId="3" fillId="2" borderId="2" xfId="0" applyFont="1" applyFill="1" applyBorder="1"/>
    <xf numFmtId="0" fontId="3" fillId="0" borderId="0" xfId="0" applyFont="1" applyFill="1"/>
    <xf numFmtId="167" fontId="0" fillId="0" borderId="1" xfId="0" applyNumberFormat="1" applyFill="1" applyBorder="1"/>
    <xf numFmtId="0" fontId="0" fillId="0" borderId="1" xfId="0" applyBorder="1" applyAlignment="1">
      <alignment horizontal="center"/>
    </xf>
    <xf numFmtId="0" fontId="3" fillId="0" borderId="1" xfId="0" applyFont="1" applyBorder="1" applyAlignment="1">
      <alignment wrapText="1"/>
    </xf>
    <xf numFmtId="165" fontId="0" fillId="2" borderId="1" xfId="2" applyNumberFormat="1" applyFont="1" applyFill="1" applyBorder="1"/>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wrapText="1"/>
    </xf>
    <xf numFmtId="0" fontId="29" fillId="0"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30" fillId="0" borderId="0" xfId="0" applyFont="1" applyFill="1" applyBorder="1" applyAlignment="1">
      <alignment vertical="center" wrapText="1"/>
    </xf>
    <xf numFmtId="0" fontId="29" fillId="0" borderId="0" xfId="0" applyFont="1" applyFill="1" applyBorder="1" applyAlignment="1">
      <alignment horizontal="right" vertical="center"/>
    </xf>
    <xf numFmtId="165" fontId="0" fillId="0" borderId="1" xfId="0" applyNumberFormat="1" applyBorder="1"/>
    <xf numFmtId="49" fontId="22" fillId="0" borderId="1" xfId="0" applyNumberFormat="1" applyFont="1" applyBorder="1" applyAlignment="1">
      <alignment vertical="top"/>
    </xf>
    <xf numFmtId="0" fontId="22" fillId="0" borderId="1" xfId="0" applyFont="1" applyBorder="1" applyAlignment="1">
      <alignment horizontal="left"/>
    </xf>
    <xf numFmtId="2" fontId="0" fillId="0" borderId="1" xfId="0" applyNumberFormat="1" applyFont="1" applyBorder="1" applyAlignment="1">
      <alignment horizontal="right" vertical="top"/>
    </xf>
    <xf numFmtId="0" fontId="22" fillId="0" borderId="1" xfId="0" applyFont="1" applyBorder="1"/>
    <xf numFmtId="0" fontId="0" fillId="0" borderId="0" xfId="0" applyAlignment="1">
      <alignment wrapText="1"/>
    </xf>
    <xf numFmtId="0" fontId="0" fillId="0" borderId="0" xfId="0" applyFill="1" applyAlignment="1">
      <alignment wrapText="1"/>
    </xf>
    <xf numFmtId="177" fontId="22" fillId="0" borderId="1" xfId="2" applyNumberFormat="1" applyFont="1" applyBorder="1"/>
    <xf numFmtId="0" fontId="23" fillId="2" borderId="1" xfId="0" applyFont="1" applyFill="1" applyBorder="1"/>
    <xf numFmtId="177" fontId="3" fillId="0" borderId="1" xfId="2" applyNumberFormat="1" applyFont="1" applyBorder="1"/>
    <xf numFmtId="0" fontId="22" fillId="0" borderId="1" xfId="0" applyFont="1" applyFill="1" applyBorder="1"/>
    <xf numFmtId="165" fontId="0" fillId="0" borderId="1" xfId="2" applyNumberFormat="1" applyFont="1" applyFill="1" applyBorder="1"/>
    <xf numFmtId="9" fontId="0" fillId="0" borderId="1" xfId="1" applyFont="1" applyBorder="1" applyAlignment="1">
      <alignment horizontal="center"/>
    </xf>
    <xf numFmtId="0" fontId="5" fillId="2" borderId="6" xfId="0" applyFont="1" applyFill="1" applyBorder="1" applyAlignment="1">
      <alignment horizontal="left"/>
    </xf>
    <xf numFmtId="164" fontId="0" fillId="0" borderId="1" xfId="0" applyNumberFormat="1" applyFill="1" applyBorder="1" applyAlignment="1">
      <alignment horizontal="center"/>
    </xf>
    <xf numFmtId="0" fontId="7" fillId="0" borderId="0" xfId="0" applyFont="1" applyFill="1"/>
    <xf numFmtId="0" fontId="0" fillId="0" borderId="7" xfId="0" applyBorder="1"/>
    <xf numFmtId="9" fontId="4" fillId="0" borderId="7" xfId="1" applyFont="1" applyBorder="1" applyAlignment="1">
      <alignment horizontal="center"/>
    </xf>
    <xf numFmtId="0" fontId="21" fillId="2" borderId="5" xfId="0" applyFont="1" applyFill="1" applyBorder="1" applyAlignment="1"/>
    <xf numFmtId="0" fontId="21" fillId="2" borderId="7" xfId="0" applyFont="1" applyFill="1" applyBorder="1" applyAlignment="1"/>
    <xf numFmtId="0" fontId="21" fillId="2" borderId="8" xfId="0" applyFont="1" applyFill="1" applyBorder="1" applyAlignment="1"/>
    <xf numFmtId="166" fontId="0" fillId="0" borderId="0" xfId="0" applyNumberFormat="1"/>
    <xf numFmtId="165" fontId="0" fillId="0" borderId="0" xfId="0" applyNumberFormat="1"/>
    <xf numFmtId="166" fontId="22" fillId="0" borderId="1" xfId="3" applyNumberFormat="1" applyFont="1" applyBorder="1"/>
    <xf numFmtId="0" fontId="8" fillId="48" borderId="0" xfId="0" applyFont="1" applyFill="1"/>
    <xf numFmtId="0" fontId="0" fillId="48" borderId="0" xfId="0" applyFill="1"/>
    <xf numFmtId="0" fontId="21" fillId="2" borderId="5" xfId="0" applyFont="1" applyFill="1" applyBorder="1"/>
    <xf numFmtId="0" fontId="3" fillId="0" borderId="1" xfId="0" applyFont="1" applyFill="1" applyBorder="1"/>
    <xf numFmtId="0" fontId="0" fillId="0" borderId="1" xfId="0" applyFont="1" applyFill="1" applyBorder="1"/>
    <xf numFmtId="165" fontId="0" fillId="0" borderId="1" xfId="2" applyNumberFormat="1" applyFont="1" applyFill="1" applyBorder="1" applyAlignment="1">
      <alignment horizontal="right"/>
    </xf>
    <xf numFmtId="9" fontId="0" fillId="0" borderId="1" xfId="1" applyFont="1" applyFill="1" applyBorder="1"/>
    <xf numFmtId="0" fontId="31" fillId="0" borderId="0" xfId="0" applyFont="1" applyBorder="1" applyAlignment="1">
      <alignment vertical="center" wrapText="1"/>
    </xf>
    <xf numFmtId="0" fontId="31" fillId="0" borderId="0" xfId="0" applyFont="1" applyBorder="1" applyAlignment="1">
      <alignment horizontal="center" vertical="center" wrapText="1"/>
    </xf>
    <xf numFmtId="165" fontId="0" fillId="0" borderId="1" xfId="2" applyNumberFormat="1" applyFont="1" applyFill="1" applyBorder="1" applyAlignment="1">
      <alignment horizontal="right" vertical="center" wrapText="1"/>
    </xf>
    <xf numFmtId="0" fontId="0" fillId="0" borderId="1" xfId="0" applyFont="1" applyFill="1" applyBorder="1" applyAlignment="1">
      <alignment vertical="center" wrapText="1"/>
    </xf>
    <xf numFmtId="0" fontId="0" fillId="0" borderId="1" xfId="0" applyFont="1" applyBorder="1" applyAlignment="1">
      <alignment horizontal="center"/>
    </xf>
    <xf numFmtId="165" fontId="23" fillId="0" borderId="1" xfId="2" applyNumberFormat="1" applyFont="1" applyBorder="1" applyAlignment="1">
      <alignment horizontal="center"/>
    </xf>
    <xf numFmtId="165" fontId="23" fillId="0" borderId="1" xfId="2" applyNumberFormat="1" applyFont="1" applyBorder="1"/>
    <xf numFmtId="0" fontId="26" fillId="48" borderId="0" xfId="0" applyFont="1" applyFill="1" applyAlignment="1">
      <alignment vertical="center"/>
    </xf>
    <xf numFmtId="177" fontId="0" fillId="0" borderId="0" xfId="2" applyNumberFormat="1" applyFont="1" applyBorder="1" applyAlignment="1"/>
    <xf numFmtId="0" fontId="22" fillId="0" borderId="0" xfId="0" applyFont="1" applyFill="1" applyBorder="1" applyAlignment="1">
      <alignment horizontal="left"/>
    </xf>
    <xf numFmtId="0" fontId="22" fillId="0" borderId="1" xfId="0" applyFont="1" applyFill="1" applyBorder="1" applyAlignment="1">
      <alignment horizontal="left"/>
    </xf>
    <xf numFmtId="0" fontId="23" fillId="0" borderId="1" xfId="0" applyFont="1" applyFill="1" applyBorder="1" applyAlignment="1">
      <alignment horizontal="left"/>
    </xf>
    <xf numFmtId="0" fontId="0" fillId="0" borderId="0" xfId="0" applyFont="1" applyFill="1" applyAlignment="1">
      <alignment horizontal="left"/>
    </xf>
    <xf numFmtId="0" fontId="86" fillId="0" borderId="0" xfId="0" applyFont="1" applyFill="1" applyAlignment="1">
      <alignment horizontal="left"/>
    </xf>
    <xf numFmtId="0" fontId="0" fillId="0" borderId="0" xfId="0" applyFont="1" applyAlignment="1">
      <alignment horizontal="left"/>
    </xf>
    <xf numFmtId="0" fontId="0" fillId="0" borderId="0" xfId="0" applyFont="1" applyFill="1" applyBorder="1"/>
    <xf numFmtId="0" fontId="0" fillId="0" borderId="0" xfId="0" applyFont="1" applyBorder="1"/>
    <xf numFmtId="0" fontId="82" fillId="0" borderId="0" xfId="0" applyFont="1" applyFill="1" applyBorder="1" applyAlignment="1">
      <alignment horizontal="left" wrapText="1"/>
    </xf>
    <xf numFmtId="0" fontId="82" fillId="0" borderId="0" xfId="5" applyFont="1" applyBorder="1"/>
    <xf numFmtId="169" fontId="82" fillId="0" borderId="0" xfId="5" applyNumberFormat="1" applyFont="1" applyBorder="1"/>
    <xf numFmtId="2" fontId="82" fillId="0" borderId="0" xfId="5" applyNumberFormat="1" applyFont="1" applyBorder="1" applyAlignment="1">
      <alignment horizontal="right" vertical="top" wrapText="1"/>
    </xf>
    <xf numFmtId="0" fontId="82" fillId="0" borderId="0" xfId="0" applyFont="1" applyBorder="1" applyAlignment="1">
      <alignment wrapText="1"/>
    </xf>
    <xf numFmtId="164" fontId="82" fillId="0" borderId="0" xfId="0" applyNumberFormat="1" applyFont="1" applyFill="1" applyBorder="1" applyAlignment="1">
      <alignment horizontal="left"/>
    </xf>
    <xf numFmtId="170" fontId="82" fillId="0" borderId="0" xfId="2" applyNumberFormat="1" applyFont="1" applyBorder="1"/>
    <xf numFmtId="43" fontId="82" fillId="0" borderId="0" xfId="0" applyNumberFormat="1" applyFont="1" applyBorder="1"/>
    <xf numFmtId="169" fontId="82" fillId="0" borderId="0" xfId="0" applyNumberFormat="1" applyFont="1" applyBorder="1"/>
    <xf numFmtId="2" fontId="82" fillId="0" borderId="0" xfId="0" applyNumberFormat="1" applyFont="1" applyBorder="1"/>
    <xf numFmtId="0" fontId="0" fillId="0" borderId="0" xfId="0" applyFont="1" applyBorder="1" applyAlignment="1">
      <alignment horizontal="left"/>
    </xf>
    <xf numFmtId="0" fontId="82" fillId="0" borderId="0" xfId="0" applyFont="1" applyBorder="1" applyAlignment="1">
      <alignment vertical="top" wrapText="1"/>
    </xf>
    <xf numFmtId="3" fontId="82" fillId="0" borderId="0" xfId="0" applyNumberFormat="1" applyFont="1" applyFill="1" applyBorder="1" applyAlignment="1">
      <alignment horizontal="left" wrapText="1"/>
    </xf>
    <xf numFmtId="0" fontId="82" fillId="0" borderId="0" xfId="0" applyFont="1" applyBorder="1" applyAlignment="1">
      <alignment horizontal="left" wrapText="1"/>
    </xf>
    <xf numFmtId="2" fontId="82" fillId="0" borderId="0" xfId="0" applyNumberFormat="1" applyFont="1" applyFill="1" applyBorder="1"/>
    <xf numFmtId="0" fontId="82" fillId="0" borderId="0" xfId="0" applyFont="1" applyBorder="1" applyAlignment="1"/>
    <xf numFmtId="167" fontId="82" fillId="0" borderId="0" xfId="0" applyNumberFormat="1" applyFont="1" applyFill="1" applyBorder="1" applyAlignment="1">
      <alignment horizontal="left"/>
    </xf>
    <xf numFmtId="0" fontId="82" fillId="0" borderId="0" xfId="0" applyFont="1" applyBorder="1"/>
    <xf numFmtId="3" fontId="93" fillId="0" borderId="0" xfId="0" applyNumberFormat="1" applyFont="1" applyBorder="1" applyAlignment="1">
      <alignment horizontal="left"/>
    </xf>
    <xf numFmtId="0" fontId="93" fillId="0" borderId="0" xfId="0" applyFont="1" applyBorder="1" applyAlignment="1">
      <alignment horizontal="left"/>
    </xf>
    <xf numFmtId="0" fontId="92" fillId="0" borderId="0" xfId="0" applyFont="1" applyBorder="1" applyAlignment="1">
      <alignment horizontal="left"/>
    </xf>
    <xf numFmtId="0" fontId="92" fillId="0" borderId="0" xfId="0" applyFont="1" applyAlignment="1">
      <alignment horizontal="left"/>
    </xf>
    <xf numFmtId="173" fontId="0" fillId="0" borderId="0" xfId="0" applyNumberFormat="1" applyFont="1" applyBorder="1" applyAlignment="1">
      <alignment horizontal="left"/>
    </xf>
    <xf numFmtId="3" fontId="0" fillId="0" borderId="0" xfId="0" applyNumberFormat="1" applyFont="1" applyAlignment="1">
      <alignment horizontal="left"/>
    </xf>
    <xf numFmtId="173" fontId="0" fillId="0" borderId="0" xfId="0" applyNumberFormat="1" applyFont="1" applyAlignment="1">
      <alignment horizontal="left"/>
    </xf>
    <xf numFmtId="173" fontId="0" fillId="0" borderId="0" xfId="0" applyNumberFormat="1" applyFont="1" applyFill="1" applyBorder="1" applyAlignment="1">
      <alignment horizontal="left"/>
    </xf>
    <xf numFmtId="4" fontId="0" fillId="0" borderId="0" xfId="0" applyNumberFormat="1" applyFont="1" applyFill="1" applyBorder="1" applyAlignment="1">
      <alignment horizontal="left"/>
    </xf>
    <xf numFmtId="3" fontId="0" fillId="0" borderId="0" xfId="0" applyNumberFormat="1" applyFont="1" applyFill="1" applyBorder="1" applyAlignment="1">
      <alignment horizontal="left"/>
    </xf>
    <xf numFmtId="0" fontId="84" fillId="0" borderId="0" xfId="0" applyFont="1" applyBorder="1" applyAlignment="1">
      <alignment horizontal="left" wrapText="1"/>
    </xf>
    <xf numFmtId="173" fontId="94" fillId="0" borderId="0" xfId="0" applyNumberFormat="1" applyFont="1" applyBorder="1" applyAlignment="1">
      <alignment horizontal="left"/>
    </xf>
    <xf numFmtId="173" fontId="82" fillId="0" borderId="0" xfId="0" applyNumberFormat="1" applyFont="1" applyBorder="1" applyAlignment="1">
      <alignment horizontal="left" wrapText="1"/>
    </xf>
    <xf numFmtId="0" fontId="95" fillId="0" borderId="0" xfId="0" applyFont="1" applyFill="1" applyBorder="1" applyAlignment="1">
      <alignment horizontal="right" vertical="top" wrapText="1" readingOrder="1"/>
    </xf>
    <xf numFmtId="3" fontId="91" fillId="0" borderId="0" xfId="0" applyNumberFormat="1" applyFont="1" applyFill="1" applyBorder="1"/>
    <xf numFmtId="173" fontId="91" fillId="0" borderId="0" xfId="0" applyNumberFormat="1" applyFont="1" applyFill="1" applyBorder="1"/>
    <xf numFmtId="4" fontId="91" fillId="0" borderId="0" xfId="0" applyNumberFormat="1" applyFont="1" applyFill="1" applyBorder="1"/>
    <xf numFmtId="0" fontId="82" fillId="0" borderId="0" xfId="0" applyFont="1" applyFill="1" applyAlignment="1">
      <alignment horizontal="left" wrapText="1"/>
    </xf>
    <xf numFmtId="0" fontId="88" fillId="0" borderId="0" xfId="0" applyFont="1" applyFill="1" applyAlignment="1">
      <alignment horizontal="left"/>
    </xf>
    <xf numFmtId="3" fontId="88" fillId="0" borderId="0" xfId="0" applyNumberFormat="1" applyFont="1" applyFill="1" applyAlignment="1">
      <alignment horizontal="left" wrapText="1"/>
    </xf>
    <xf numFmtId="172" fontId="88" fillId="0" borderId="0" xfId="0" applyNumberFormat="1" applyFont="1" applyFill="1" applyAlignment="1">
      <alignment horizontal="left" wrapText="1"/>
    </xf>
    <xf numFmtId="10" fontId="88" fillId="0" borderId="0" xfId="0" applyNumberFormat="1" applyFont="1" applyFill="1" applyAlignment="1">
      <alignment horizontal="left" wrapText="1"/>
    </xf>
    <xf numFmtId="0" fontId="88" fillId="0" borderId="0" xfId="0" applyFont="1" applyFill="1" applyAlignment="1">
      <alignment horizontal="left" wrapText="1"/>
    </xf>
    <xf numFmtId="0" fontId="84" fillId="2" borderId="1" xfId="0" applyFont="1" applyFill="1" applyBorder="1" applyAlignment="1">
      <alignment horizontal="left" wrapText="1"/>
    </xf>
    <xf numFmtId="0" fontId="82" fillId="0" borderId="1" xfId="0" applyFont="1" applyFill="1" applyBorder="1" applyAlignment="1">
      <alignment horizontal="left"/>
    </xf>
    <xf numFmtId="166" fontId="82" fillId="0" borderId="1" xfId="3" applyNumberFormat="1" applyFont="1" applyFill="1" applyBorder="1"/>
    <xf numFmtId="0" fontId="84" fillId="0" borderId="1" xfId="0" applyFont="1" applyFill="1" applyBorder="1" applyAlignment="1">
      <alignment horizontal="left"/>
    </xf>
    <xf numFmtId="0" fontId="0" fillId="0" borderId="1" xfId="0" applyFont="1" applyFill="1" applyBorder="1" applyAlignment="1">
      <alignment horizontal="left"/>
    </xf>
    <xf numFmtId="166" fontId="82" fillId="0" borderId="1" xfId="3" applyNumberFormat="1" applyFont="1" applyFill="1" applyBorder="1" applyAlignment="1">
      <alignment horizontal="left"/>
    </xf>
    <xf numFmtId="0" fontId="90" fillId="0" borderId="0" xfId="0" applyFont="1" applyFill="1" applyAlignment="1">
      <alignment horizontal="left"/>
    </xf>
    <xf numFmtId="3" fontId="91" fillId="0" borderId="0" xfId="0" applyNumberFormat="1" applyFont="1" applyFill="1" applyBorder="1" applyAlignment="1">
      <alignment horizontal="left" wrapText="1"/>
    </xf>
    <xf numFmtId="175" fontId="82" fillId="0" borderId="0" xfId="0" applyNumberFormat="1" applyFont="1" applyFill="1" applyBorder="1" applyAlignment="1">
      <alignment horizontal="left"/>
    </xf>
    <xf numFmtId="3" fontId="22" fillId="0" borderId="0" xfId="0" applyNumberFormat="1" applyFont="1" applyFill="1" applyBorder="1" applyAlignment="1">
      <alignment horizontal="left" wrapText="1"/>
    </xf>
    <xf numFmtId="0" fontId="84" fillId="0" borderId="0" xfId="0" applyFont="1" applyFill="1" applyBorder="1" applyAlignment="1">
      <alignment horizontal="left"/>
    </xf>
    <xf numFmtId="164" fontId="0" fillId="0" borderId="0" xfId="0" applyNumberFormat="1" applyFont="1" applyFill="1" applyAlignment="1">
      <alignment horizontal="left"/>
    </xf>
    <xf numFmtId="172" fontId="82" fillId="0" borderId="0" xfId="0" applyNumberFormat="1" applyFont="1" applyFill="1" applyBorder="1" applyAlignment="1">
      <alignment horizontal="left" wrapText="1"/>
    </xf>
    <xf numFmtId="0" fontId="97" fillId="0" borderId="0" xfId="4" applyFont="1" applyAlignment="1" applyProtection="1">
      <alignment horizontal="left"/>
    </xf>
    <xf numFmtId="0" fontId="100" fillId="0" borderId="0" xfId="0" applyFont="1" applyAlignment="1">
      <alignment horizontal="left"/>
    </xf>
    <xf numFmtId="0" fontId="22" fillId="0" borderId="0" xfId="0" applyFont="1" applyFill="1" applyAlignment="1">
      <alignment horizontal="left" wrapText="1"/>
    </xf>
    <xf numFmtId="0" fontId="22" fillId="0" borderId="0" xfId="0" applyFont="1" applyAlignment="1">
      <alignment horizontal="left" wrapText="1"/>
    </xf>
    <xf numFmtId="0" fontId="23" fillId="0" borderId="0" xfId="0" applyFont="1" applyBorder="1" applyAlignment="1">
      <alignment horizontal="left" wrapText="1"/>
    </xf>
    <xf numFmtId="173" fontId="22" fillId="0" borderId="0" xfId="0" applyNumberFormat="1" applyFont="1" applyFill="1" applyBorder="1" applyAlignment="1">
      <alignment horizontal="left" wrapText="1"/>
    </xf>
    <xf numFmtId="3" fontId="22" fillId="0" borderId="0" xfId="0" applyNumberFormat="1" applyFont="1" applyBorder="1" applyAlignment="1">
      <alignment horizontal="left" wrapText="1"/>
    </xf>
    <xf numFmtId="164" fontId="0" fillId="0" borderId="0" xfId="0" applyNumberFormat="1" applyFont="1" applyAlignment="1">
      <alignment horizontal="left"/>
    </xf>
    <xf numFmtId="3" fontId="23" fillId="0" borderId="0" xfId="0" applyNumberFormat="1" applyFont="1" applyBorder="1" applyAlignment="1">
      <alignment horizontal="left" wrapText="1"/>
    </xf>
    <xf numFmtId="0" fontId="88" fillId="0" borderId="0" xfId="0" applyFont="1" applyAlignment="1">
      <alignment horizontal="left" wrapText="1"/>
    </xf>
    <xf numFmtId="0" fontId="86" fillId="0" borderId="0" xfId="0" applyFont="1" applyFill="1" applyBorder="1" applyAlignment="1">
      <alignment horizontal="left"/>
    </xf>
    <xf numFmtId="0" fontId="90" fillId="2" borderId="1" xfId="0" applyFont="1" applyFill="1" applyBorder="1" applyAlignment="1">
      <alignment horizontal="left" wrapText="1"/>
    </xf>
    <xf numFmtId="0" fontId="82" fillId="0" borderId="0" xfId="0" applyFont="1" applyFill="1" applyBorder="1" applyAlignment="1">
      <alignment horizontal="left"/>
    </xf>
    <xf numFmtId="173" fontId="82" fillId="0" borderId="0" xfId="0" applyNumberFormat="1" applyFont="1" applyFill="1" applyBorder="1"/>
    <xf numFmtId="0" fontId="3" fillId="2" borderId="1" xfId="0" applyFont="1" applyFill="1" applyBorder="1" applyAlignment="1">
      <alignment vertical="top" wrapText="1"/>
    </xf>
    <xf numFmtId="0" fontId="23" fillId="2" borderId="1" xfId="0" applyFont="1" applyFill="1" applyBorder="1" applyAlignment="1">
      <alignment horizontal="right" wrapText="1"/>
    </xf>
    <xf numFmtId="0" fontId="23" fillId="2" borderId="1" xfId="0" applyFont="1" applyFill="1" applyBorder="1" applyAlignment="1">
      <alignment horizontal="right"/>
    </xf>
    <xf numFmtId="0" fontId="83" fillId="0" borderId="0" xfId="0" applyFont="1" applyFill="1" applyAlignment="1">
      <alignment horizontal="left"/>
    </xf>
    <xf numFmtId="0" fontId="22" fillId="0" borderId="0" xfId="0" applyFont="1" applyFill="1" applyAlignment="1">
      <alignment horizontal="left"/>
    </xf>
    <xf numFmtId="0" fontId="85" fillId="0" borderId="0" xfId="4" applyFont="1" applyFill="1" applyAlignment="1" applyProtection="1">
      <alignment horizontal="left" wrapText="1"/>
    </xf>
    <xf numFmtId="0" fontId="85" fillId="0" borderId="0" xfId="4" applyFont="1" applyFill="1" applyAlignment="1" applyProtection="1">
      <alignment horizontal="left"/>
    </xf>
    <xf numFmtId="0" fontId="24" fillId="0" borderId="0" xfId="0" applyFont="1" applyFill="1" applyAlignment="1">
      <alignment horizontal="left"/>
    </xf>
    <xf numFmtId="0" fontId="22" fillId="0" borderId="1" xfId="0" applyFont="1" applyBorder="1" applyAlignment="1">
      <alignment horizontal="left" wrapText="1"/>
    </xf>
    <xf numFmtId="0" fontId="23" fillId="0" borderId="1" xfId="0" applyFont="1" applyFill="1" applyBorder="1" applyAlignment="1">
      <alignment wrapText="1"/>
    </xf>
    <xf numFmtId="0" fontId="23" fillId="0" borderId="1" xfId="0" applyFont="1" applyFill="1" applyBorder="1" applyAlignment="1">
      <alignment horizontal="left" wrapText="1"/>
    </xf>
    <xf numFmtId="0" fontId="101" fillId="2" borderId="5" xfId="0" applyFont="1" applyFill="1" applyBorder="1" applyAlignment="1">
      <alignment horizontal="left"/>
    </xf>
    <xf numFmtId="0" fontId="0" fillId="2" borderId="7" xfId="0" applyFont="1" applyFill="1" applyBorder="1"/>
    <xf numFmtId="0" fontId="84" fillId="2" borderId="7" xfId="0" applyFont="1" applyFill="1" applyBorder="1" applyAlignment="1">
      <alignment horizontal="left"/>
    </xf>
    <xf numFmtId="0" fontId="0" fillId="2" borderId="7" xfId="0" applyFont="1" applyFill="1" applyBorder="1" applyAlignment="1">
      <alignment horizontal="left"/>
    </xf>
    <xf numFmtId="0" fontId="0" fillId="2" borderId="8" xfId="0" applyFont="1" applyFill="1" applyBorder="1"/>
    <xf numFmtId="10" fontId="90" fillId="0" borderId="0" xfId="0" applyNumberFormat="1" applyFont="1" applyFill="1" applyAlignment="1">
      <alignment horizontal="left"/>
    </xf>
    <xf numFmtId="0" fontId="82" fillId="0" borderId="0" xfId="0" applyFont="1" applyFill="1" applyBorder="1"/>
    <xf numFmtId="169" fontId="82" fillId="0" borderId="0" xfId="0" applyNumberFormat="1" applyFont="1" applyFill="1" applyBorder="1"/>
    <xf numFmtId="0" fontId="82" fillId="48" borderId="0" xfId="0" applyFont="1" applyFill="1" applyBorder="1" applyAlignment="1">
      <alignment horizontal="left" wrapText="1"/>
    </xf>
    <xf numFmtId="0" fontId="0" fillId="48" borderId="0" xfId="0" applyFont="1" applyFill="1" applyAlignment="1">
      <alignment horizontal="left"/>
    </xf>
    <xf numFmtId="0" fontId="0" fillId="48" borderId="0" xfId="0" applyFont="1" applyFill="1"/>
    <xf numFmtId="9" fontId="82" fillId="48" borderId="0" xfId="1" applyFont="1" applyFill="1" applyBorder="1" applyAlignment="1">
      <alignment horizontal="right"/>
    </xf>
    <xf numFmtId="0" fontId="82" fillId="48" borderId="0" xfId="0" applyFont="1" applyFill="1" applyBorder="1"/>
    <xf numFmtId="169" fontId="82" fillId="48" borderId="0" xfId="0" applyNumberFormat="1" applyFont="1" applyFill="1" applyBorder="1"/>
    <xf numFmtId="2" fontId="82" fillId="48" borderId="0" xfId="0" applyNumberFormat="1" applyFont="1" applyFill="1" applyBorder="1"/>
    <xf numFmtId="0" fontId="0" fillId="48" borderId="0" xfId="0" applyFont="1" applyFill="1" applyBorder="1" applyAlignment="1">
      <alignment horizontal="left"/>
    </xf>
    <xf numFmtId="0" fontId="22" fillId="2" borderId="2" xfId="0" applyFont="1" applyFill="1" applyBorder="1"/>
    <xf numFmtId="0" fontId="23" fillId="2" borderId="2" xfId="0" applyFont="1" applyFill="1" applyBorder="1" applyAlignment="1">
      <alignment horizontal="left" wrapText="1"/>
    </xf>
    <xf numFmtId="0" fontId="23" fillId="0" borderId="1" xfId="0" applyFont="1" applyBorder="1" applyAlignment="1">
      <alignment horizontal="left" wrapText="1"/>
    </xf>
    <xf numFmtId="9" fontId="22" fillId="0" borderId="1" xfId="1" applyFont="1" applyFill="1" applyBorder="1" applyAlignment="1">
      <alignment horizontal="right"/>
    </xf>
    <xf numFmtId="174" fontId="23" fillId="0" borderId="0" xfId="0" applyNumberFormat="1" applyFont="1" applyBorder="1" applyAlignment="1">
      <alignment horizontal="left" wrapText="1"/>
    </xf>
    <xf numFmtId="173" fontId="23" fillId="0" borderId="0" xfId="0" applyNumberFormat="1" applyFont="1" applyBorder="1" applyAlignment="1">
      <alignment horizontal="left" wrapText="1"/>
    </xf>
    <xf numFmtId="0" fontId="81" fillId="0" borderId="0" xfId="0" applyFont="1"/>
    <xf numFmtId="44" fontId="0" fillId="0" borderId="0" xfId="0" applyNumberFormat="1"/>
    <xf numFmtId="165" fontId="3" fillId="0" borderId="0" xfId="2" applyNumberFormat="1" applyFont="1" applyBorder="1"/>
    <xf numFmtId="0" fontId="6" fillId="48" borderId="0" xfId="0" applyFont="1" applyFill="1"/>
    <xf numFmtId="0" fontId="98" fillId="0" borderId="0" xfId="4" applyFont="1" applyFill="1" applyAlignment="1" applyProtection="1">
      <alignment horizontal="left"/>
    </xf>
    <xf numFmtId="0" fontId="22" fillId="0" borderId="0" xfId="0" applyFont="1" applyFill="1"/>
    <xf numFmtId="165" fontId="23" fillId="0" borderId="1" xfId="2" applyNumberFormat="1" applyFont="1" applyBorder="1" applyAlignment="1">
      <alignment horizontal="right" wrapText="1"/>
    </xf>
    <xf numFmtId="43" fontId="0" fillId="0" borderId="0" xfId="0" applyNumberFormat="1" applyFont="1"/>
    <xf numFmtId="0" fontId="3" fillId="2" borderId="16" xfId="0" applyFont="1" applyFill="1" applyBorder="1"/>
    <xf numFmtId="0" fontId="0" fillId="0" borderId="0" xfId="0" applyFont="1" applyBorder="1" applyAlignment="1">
      <alignment wrapText="1"/>
    </xf>
    <xf numFmtId="0" fontId="7" fillId="0" borderId="0" xfId="0" applyFont="1" applyAlignment="1">
      <alignment wrapText="1"/>
    </xf>
    <xf numFmtId="0" fontId="7" fillId="0" borderId="0" xfId="0" applyFont="1" applyBorder="1" applyAlignment="1"/>
    <xf numFmtId="0" fontId="3" fillId="0" borderId="0" xfId="0" applyFont="1" applyBorder="1" applyAlignment="1">
      <alignment wrapText="1"/>
    </xf>
    <xf numFmtId="0" fontId="3" fillId="0" borderId="0" xfId="0" applyFont="1" applyBorder="1" applyAlignment="1"/>
    <xf numFmtId="0" fontId="0" fillId="0" borderId="0" xfId="0" applyFont="1" applyBorder="1" applyAlignment="1"/>
    <xf numFmtId="0" fontId="3" fillId="2" borderId="1" xfId="0" applyFont="1" applyFill="1" applyBorder="1" applyAlignment="1"/>
    <xf numFmtId="0" fontId="0" fillId="0" borderId="4" xfId="0" applyFont="1" applyBorder="1" applyAlignment="1">
      <alignment wrapText="1"/>
    </xf>
    <xf numFmtId="0" fontId="0" fillId="0" borderId="2" xfId="0" applyFont="1" applyBorder="1" applyAlignment="1">
      <alignment wrapText="1"/>
    </xf>
    <xf numFmtId="0" fontId="0" fillId="0" borderId="1" xfId="0" applyFont="1" applyBorder="1" applyAlignment="1"/>
    <xf numFmtId="0" fontId="108" fillId="0" borderId="0" xfId="0" applyFont="1" applyAlignment="1">
      <alignment horizontal="center"/>
    </xf>
    <xf numFmtId="0" fontId="109" fillId="0" borderId="0" xfId="0" applyFont="1" applyAlignment="1">
      <alignment horizontal="center"/>
    </xf>
    <xf numFmtId="0" fontId="23" fillId="0" borderId="0" xfId="0" applyFont="1" applyFill="1" applyBorder="1" applyAlignment="1"/>
    <xf numFmtId="0" fontId="3" fillId="0" borderId="0" xfId="0" applyFont="1" applyFill="1" applyBorder="1" applyAlignment="1">
      <alignment wrapText="1"/>
    </xf>
    <xf numFmtId="177" fontId="1" fillId="0" borderId="1" xfId="2" applyNumberFormat="1" applyFont="1" applyBorder="1"/>
    <xf numFmtId="177" fontId="1" fillId="0" borderId="1" xfId="2" applyNumberFormat="1" applyFont="1" applyFill="1" applyBorder="1"/>
    <xf numFmtId="177" fontId="1" fillId="0" borderId="7" xfId="2" applyNumberFormat="1" applyFont="1" applyBorder="1"/>
    <xf numFmtId="166" fontId="1" fillId="0" borderId="1" xfId="3" applyNumberFormat="1" applyFont="1" applyBorder="1" applyAlignment="1">
      <alignment horizontal="right"/>
    </xf>
    <xf numFmtId="166" fontId="1" fillId="0" borderId="5" xfId="3" applyNumberFormat="1" applyFont="1" applyBorder="1" applyAlignment="1">
      <alignment horizontal="right"/>
    </xf>
    <xf numFmtId="165" fontId="1" fillId="0" borderId="1" xfId="2" applyNumberFormat="1" applyFont="1" applyBorder="1" applyAlignment="1">
      <alignment horizontal="right"/>
    </xf>
    <xf numFmtId="165" fontId="1" fillId="0" borderId="5" xfId="2" applyNumberFormat="1" applyFont="1" applyBorder="1" applyAlignment="1">
      <alignment horizontal="right"/>
    </xf>
    <xf numFmtId="9" fontId="1" fillId="0" borderId="1" xfId="1" applyFont="1" applyBorder="1"/>
    <xf numFmtId="166" fontId="3" fillId="0" borderId="0" xfId="0" applyNumberFormat="1" applyFont="1"/>
    <xf numFmtId="9" fontId="1" fillId="0" borderId="0" xfId="1" applyFont="1"/>
    <xf numFmtId="177" fontId="3" fillId="0" borderId="0" xfId="2" applyNumberFormat="1" applyFont="1" applyBorder="1"/>
    <xf numFmtId="177" fontId="1" fillId="0" borderId="0" xfId="2" applyNumberFormat="1" applyFont="1" applyBorder="1"/>
    <xf numFmtId="0" fontId="117" fillId="0" borderId="1" xfId="0" applyFont="1" applyBorder="1" applyAlignment="1">
      <alignment horizontal="center" vertical="center" wrapText="1"/>
    </xf>
    <xf numFmtId="0" fontId="118" fillId="0" borderId="1" xfId="0" applyFont="1" applyBorder="1" applyAlignment="1">
      <alignment horizontal="center" wrapText="1"/>
    </xf>
    <xf numFmtId="0" fontId="3" fillId="2" borderId="4" xfId="0" applyFont="1" applyFill="1" applyBorder="1" applyAlignment="1">
      <alignment wrapText="1"/>
    </xf>
    <xf numFmtId="0" fontId="117" fillId="0" borderId="1" xfId="0" applyFont="1" applyBorder="1" applyAlignment="1">
      <alignment wrapText="1"/>
    </xf>
    <xf numFmtId="0" fontId="117" fillId="0" borderId="1" xfId="0" applyFont="1" applyBorder="1" applyAlignment="1">
      <alignment horizontal="right" wrapText="1"/>
    </xf>
    <xf numFmtId="0" fontId="118" fillId="0" borderId="1" xfId="0" applyFont="1" applyBorder="1" applyAlignment="1">
      <alignment wrapText="1"/>
    </xf>
    <xf numFmtId="0" fontId="21" fillId="2" borderId="2" xfId="0" applyFont="1" applyFill="1" applyBorder="1"/>
    <xf numFmtId="0" fontId="0" fillId="0" borderId="1" xfId="1" applyNumberFormat="1" applyFont="1" applyBorder="1"/>
    <xf numFmtId="172" fontId="1" fillId="0" borderId="1" xfId="1" applyNumberFormat="1" applyFont="1" applyBorder="1"/>
    <xf numFmtId="172" fontId="0" fillId="0" borderId="1" xfId="1" applyNumberFormat="1" applyFont="1" applyBorder="1"/>
    <xf numFmtId="0" fontId="115" fillId="0" borderId="1" xfId="0" applyFont="1" applyBorder="1" applyAlignment="1">
      <alignment wrapText="1"/>
    </xf>
    <xf numFmtId="0" fontId="116" fillId="0" borderId="1" xfId="0" applyFont="1" applyBorder="1" applyAlignment="1">
      <alignment wrapText="1"/>
    </xf>
    <xf numFmtId="0" fontId="0" fillId="0" borderId="1" xfId="0" applyBorder="1" applyAlignment="1">
      <alignment horizontal="center"/>
    </xf>
    <xf numFmtId="0" fontId="0" fillId="0" borderId="1" xfId="0" applyBorder="1" applyAlignment="1">
      <alignment horizontal="center"/>
    </xf>
    <xf numFmtId="4" fontId="0" fillId="0" borderId="0" xfId="0" applyNumberFormat="1"/>
    <xf numFmtId="176" fontId="0" fillId="0" borderId="0" xfId="0" applyNumberFormat="1"/>
    <xf numFmtId="0" fontId="0" fillId="0" borderId="0" xfId="0" applyFont="1" applyFill="1" applyBorder="1" applyAlignment="1">
      <alignment horizontal="left" wrapText="1"/>
    </xf>
    <xf numFmtId="0" fontId="84" fillId="0" borderId="0" xfId="0" applyFont="1" applyFill="1" applyAlignment="1">
      <alignment horizontal="left"/>
    </xf>
    <xf numFmtId="0" fontId="89" fillId="0" borderId="0" xfId="0" applyFont="1" applyFill="1" applyAlignment="1">
      <alignment horizontal="left"/>
    </xf>
    <xf numFmtId="175" fontId="0" fillId="0" borderId="1" xfId="0" applyNumberFormat="1" applyBorder="1"/>
    <xf numFmtId="9" fontId="22" fillId="0" borderId="1" xfId="1" applyFont="1" applyBorder="1" applyAlignment="1">
      <alignment horizontal="right"/>
    </xf>
    <xf numFmtId="175" fontId="0" fillId="0" borderId="1" xfId="0" applyNumberFormat="1" applyFont="1" applyFill="1" applyBorder="1"/>
    <xf numFmtId="165" fontId="1" fillId="0" borderId="1" xfId="2" applyNumberFormat="1" applyFont="1" applyFill="1" applyBorder="1"/>
    <xf numFmtId="9" fontId="1" fillId="0" borderId="1" xfId="1" applyFont="1" applyFill="1" applyBorder="1"/>
    <xf numFmtId="176" fontId="0" fillId="0" borderId="1" xfId="0" applyNumberFormat="1" applyBorder="1"/>
    <xf numFmtId="166" fontId="23" fillId="0" borderId="0" xfId="3" applyNumberFormat="1" applyFont="1" applyFill="1" applyBorder="1" applyAlignment="1">
      <alignment horizontal="left"/>
    </xf>
    <xf numFmtId="166" fontId="82" fillId="0" borderId="0" xfId="3" applyNumberFormat="1" applyFont="1" applyFill="1" applyBorder="1" applyAlignment="1">
      <alignment horizontal="left"/>
    </xf>
    <xf numFmtId="166" fontId="84" fillId="0" borderId="0" xfId="3" applyNumberFormat="1" applyFont="1" applyFill="1" applyBorder="1"/>
    <xf numFmtId="166" fontId="23" fillId="0" borderId="0" xfId="3" applyNumberFormat="1" applyFont="1" applyBorder="1"/>
    <xf numFmtId="171" fontId="22" fillId="0" borderId="0" xfId="0" applyNumberFormat="1" applyFont="1" applyFill="1" applyBorder="1" applyAlignment="1">
      <alignment horizontal="right" wrapText="1"/>
    </xf>
    <xf numFmtId="3" fontId="22" fillId="0" borderId="0" xfId="0" applyNumberFormat="1" applyFont="1" applyFill="1" applyBorder="1" applyAlignment="1">
      <alignment horizontal="right" wrapText="1"/>
    </xf>
    <xf numFmtId="9" fontId="22" fillId="0" borderId="0" xfId="0" applyNumberFormat="1" applyFont="1" applyFill="1" applyBorder="1" applyAlignment="1">
      <alignment horizontal="right" wrapText="1"/>
    </xf>
    <xf numFmtId="0" fontId="23" fillId="0" borderId="0" xfId="0" applyFont="1" applyFill="1" applyBorder="1" applyAlignment="1">
      <alignment wrapText="1"/>
    </xf>
    <xf numFmtId="0" fontId="3" fillId="2" borderId="1" xfId="0" applyFont="1" applyFill="1" applyBorder="1" applyAlignment="1">
      <alignment horizontal="right" vertical="top" wrapText="1"/>
    </xf>
    <xf numFmtId="0" fontId="84" fillId="0" borderId="0" xfId="0" applyFont="1" applyFill="1" applyBorder="1" applyAlignment="1">
      <alignment horizontal="left" wrapText="1"/>
    </xf>
    <xf numFmtId="0" fontId="23" fillId="0" borderId="0" xfId="0" applyFont="1" applyFill="1" applyBorder="1" applyAlignment="1">
      <alignment horizontal="left" wrapText="1"/>
    </xf>
    <xf numFmtId="0" fontId="82" fillId="0" borderId="1" xfId="0" applyFont="1" applyBorder="1" applyAlignment="1">
      <alignment horizontal="left" wrapText="1"/>
    </xf>
    <xf numFmtId="0" fontId="0" fillId="0" borderId="0" xfId="0" applyAlignment="1">
      <alignment horizontal="right" vertical="top" wrapText="1"/>
    </xf>
    <xf numFmtId="9" fontId="1" fillId="0" borderId="0" xfId="1" applyFont="1" applyBorder="1"/>
    <xf numFmtId="175" fontId="3" fillId="0" borderId="0" xfId="0" applyNumberFormat="1" applyFont="1" applyBorder="1" applyAlignment="1"/>
    <xf numFmtId="3" fontId="91" fillId="0" borderId="0" xfId="0" applyNumberFormat="1" applyFont="1" applyFill="1" applyBorder="1" applyAlignment="1"/>
    <xf numFmtId="165" fontId="3" fillId="0" borderId="0" xfId="2" applyNumberFormat="1" applyFont="1" applyBorder="1" applyAlignment="1"/>
    <xf numFmtId="173" fontId="91" fillId="0" borderId="0" xfId="0" applyNumberFormat="1" applyFont="1" applyFill="1" applyBorder="1" applyAlignment="1"/>
    <xf numFmtId="175" fontId="0" fillId="0" borderId="0" xfId="0" applyNumberFormat="1" applyFont="1" applyFill="1" applyBorder="1" applyAlignment="1"/>
    <xf numFmtId="165" fontId="1" fillId="0" borderId="0" xfId="2" applyNumberFormat="1" applyFont="1" applyFill="1" applyBorder="1" applyAlignment="1"/>
    <xf numFmtId="176" fontId="0" fillId="0" borderId="0" xfId="0" applyNumberFormat="1" applyFont="1" applyFill="1" applyBorder="1"/>
    <xf numFmtId="172" fontId="1" fillId="0" borderId="0" xfId="1" applyNumberFormat="1" applyFont="1" applyFill="1" applyBorder="1"/>
    <xf numFmtId="6" fontId="22" fillId="0" borderId="1" xfId="0" applyNumberFormat="1" applyFont="1" applyFill="1" applyBorder="1" applyAlignment="1">
      <alignment horizontal="right" wrapText="1"/>
    </xf>
    <xf numFmtId="9" fontId="22" fillId="0" borderId="1" xfId="0" applyNumberFormat="1" applyFont="1" applyFill="1" applyBorder="1" applyAlignment="1">
      <alignment horizontal="right" wrapText="1"/>
    </xf>
    <xf numFmtId="0" fontId="99" fillId="0" borderId="1" xfId="0" applyFont="1" applyFill="1" applyBorder="1" applyAlignment="1">
      <alignment horizontal="left"/>
    </xf>
    <xf numFmtId="0" fontId="12" fillId="0" borderId="0" xfId="6" applyAlignment="1" applyProtection="1">
      <alignment horizontal="left"/>
    </xf>
    <xf numFmtId="0" fontId="12" fillId="0" borderId="0" xfId="6" applyFill="1" applyAlignment="1" applyProtection="1">
      <alignment horizontal="left"/>
    </xf>
    <xf numFmtId="0" fontId="23" fillId="2" borderId="1" xfId="0" applyFont="1" applyFill="1" applyBorder="1" applyAlignment="1">
      <alignment horizontal="left" wrapText="1"/>
    </xf>
    <xf numFmtId="0" fontId="0" fillId="0" borderId="0" xfId="2" applyNumberFormat="1" applyFont="1"/>
    <xf numFmtId="0" fontId="23" fillId="0" borderId="0" xfId="0" applyFont="1" applyFill="1" applyAlignment="1">
      <alignment horizontal="left"/>
    </xf>
    <xf numFmtId="0" fontId="0" fillId="0" borderId="1" xfId="0" applyFont="1" applyFill="1" applyBorder="1" applyAlignment="1">
      <alignment horizontal="center"/>
    </xf>
    <xf numFmtId="165" fontId="0" fillId="0" borderId="1" xfId="2" applyNumberFormat="1" applyFont="1" applyFill="1" applyBorder="1" applyAlignment="1">
      <alignment horizontal="center"/>
    </xf>
    <xf numFmtId="9" fontId="3" fillId="0" borderId="1" xfId="1" applyFont="1" applyFill="1" applyBorder="1"/>
    <xf numFmtId="165" fontId="23" fillId="0" borderId="1" xfId="2" applyNumberFormat="1" applyFont="1" applyFill="1" applyBorder="1"/>
    <xf numFmtId="167" fontId="4" fillId="0" borderId="1" xfId="1" applyNumberFormat="1" applyFont="1" applyBorder="1"/>
    <xf numFmtId="165" fontId="0" fillId="0" borderId="1" xfId="0" applyNumberFormat="1" applyBorder="1" applyAlignment="1">
      <alignment horizontal="right"/>
    </xf>
    <xf numFmtId="165" fontId="3" fillId="0" borderId="1" xfId="0" applyNumberFormat="1" applyFont="1" applyBorder="1" applyAlignment="1">
      <alignment horizontal="right"/>
    </xf>
    <xf numFmtId="0" fontId="3" fillId="0" borderId="4" xfId="0" applyFont="1" applyBorder="1"/>
    <xf numFmtId="165" fontId="3" fillId="0" borderId="4" xfId="2" applyNumberFormat="1" applyFont="1" applyBorder="1"/>
    <xf numFmtId="165" fontId="3" fillId="0" borderId="4" xfId="0" applyNumberFormat="1" applyFont="1" applyBorder="1"/>
    <xf numFmtId="0" fontId="3" fillId="2" borderId="2" xfId="0" applyFont="1" applyFill="1" applyBorder="1" applyAlignment="1">
      <alignment horizontal="right"/>
    </xf>
    <xf numFmtId="0" fontId="3" fillId="2" borderId="2" xfId="0" applyFont="1" applyFill="1" applyBorder="1" applyAlignment="1">
      <alignment wrapText="1"/>
    </xf>
    <xf numFmtId="0" fontId="123" fillId="2" borderId="1" xfId="0" applyFont="1" applyFill="1" applyBorder="1" applyAlignment="1">
      <alignment horizontal="center"/>
    </xf>
    <xf numFmtId="4" fontId="123" fillId="2" borderId="1" xfId="0" applyNumberFormat="1" applyFont="1" applyFill="1" applyBorder="1" applyAlignment="1">
      <alignment horizontal="center" wrapText="1"/>
    </xf>
    <xf numFmtId="0" fontId="123" fillId="2" borderId="1" xfId="0" applyFont="1" applyFill="1" applyBorder="1" applyAlignment="1">
      <alignment horizontal="center" wrapText="1"/>
    </xf>
    <xf numFmtId="176" fontId="123" fillId="2" borderId="1" xfId="0" applyNumberFormat="1" applyFont="1" applyFill="1" applyBorder="1" applyAlignment="1">
      <alignment horizontal="center" wrapText="1"/>
    </xf>
    <xf numFmtId="0" fontId="0" fillId="0" borderId="1" xfId="0" applyBorder="1" applyAlignment="1">
      <alignment horizontal="left"/>
    </xf>
    <xf numFmtId="0" fontId="0" fillId="0" borderId="1" xfId="0" applyNumberFormat="1" applyBorder="1"/>
    <xf numFmtId="0" fontId="124" fillId="0" borderId="1" xfId="0" applyFont="1" applyBorder="1"/>
    <xf numFmtId="0" fontId="123" fillId="0" borderId="1" xfId="0" applyFont="1" applyFill="1" applyBorder="1"/>
    <xf numFmtId="176" fontId="123" fillId="0" borderId="1" xfId="0" applyNumberFormat="1" applyFont="1" applyBorder="1"/>
    <xf numFmtId="4" fontId="0" fillId="0" borderId="1" xfId="0" applyNumberFormat="1" applyBorder="1"/>
    <xf numFmtId="4" fontId="124" fillId="0" borderId="1" xfId="0" applyNumberFormat="1" applyFont="1" applyBorder="1"/>
    <xf numFmtId="4" fontId="123" fillId="0" borderId="1" xfId="0" applyNumberFormat="1" applyFont="1" applyFill="1" applyBorder="1"/>
    <xf numFmtId="0" fontId="123" fillId="0" borderId="0" xfId="0" applyFont="1" applyFill="1" applyBorder="1"/>
    <xf numFmtId="176" fontId="123" fillId="0" borderId="0" xfId="0" applyNumberFormat="1" applyFont="1" applyBorder="1"/>
    <xf numFmtId="0" fontId="3" fillId="0" borderId="0" xfId="0" applyFont="1" applyFill="1" applyBorder="1" applyAlignment="1">
      <alignment horizontal="left"/>
    </xf>
    <xf numFmtId="0" fontId="125" fillId="0" borderId="0" xfId="0" applyFont="1" applyFill="1" applyBorder="1" applyAlignment="1">
      <alignment horizontal="left"/>
    </xf>
    <xf numFmtId="0" fontId="125" fillId="0" borderId="0" xfId="0" applyFont="1"/>
    <xf numFmtId="49" fontId="119" fillId="49" borderId="5" xfId="7" applyNumberFormat="1" applyFont="1" applyFill="1" applyBorder="1" applyAlignment="1">
      <alignment horizontal="left"/>
    </xf>
    <xf numFmtId="49" fontId="119" fillId="49" borderId="33" xfId="7" applyNumberFormat="1" applyFont="1" applyFill="1" applyBorder="1" applyAlignment="1">
      <alignment horizontal="left"/>
    </xf>
    <xf numFmtId="4" fontId="123" fillId="2" borderId="4" xfId="0" applyNumberFormat="1" applyFont="1" applyFill="1" applyBorder="1" applyAlignment="1">
      <alignment horizontal="center" wrapText="1"/>
    </xf>
    <xf numFmtId="0" fontId="123" fillId="2" borderId="4" xfId="0" applyFont="1" applyFill="1" applyBorder="1" applyAlignment="1">
      <alignment horizontal="center" wrapText="1"/>
    </xf>
    <xf numFmtId="176" fontId="123" fillId="2" borderId="4" xfId="0" applyNumberFormat="1" applyFont="1" applyFill="1" applyBorder="1" applyAlignment="1">
      <alignment horizontal="center" wrapText="1"/>
    </xf>
    <xf numFmtId="0" fontId="123" fillId="2" borderId="4" xfId="0" applyNumberFormat="1" applyFont="1" applyFill="1" applyBorder="1" applyAlignment="1">
      <alignment horizontal="center" wrapText="1"/>
    </xf>
    <xf numFmtId="49" fontId="0" fillId="0" borderId="1" xfId="0" applyNumberFormat="1" applyBorder="1" applyAlignment="1">
      <alignment horizontal="right"/>
    </xf>
    <xf numFmtId="0" fontId="0" fillId="0" borderId="1" xfId="0" applyNumberFormat="1" applyBorder="1" applyAlignment="1">
      <alignment horizontal="right"/>
    </xf>
    <xf numFmtId="0" fontId="0" fillId="0" borderId="0" xfId="0" applyNumberFormat="1"/>
    <xf numFmtId="0" fontId="123" fillId="2" borderId="1" xfId="0" applyNumberFormat="1" applyFont="1" applyFill="1" applyBorder="1" applyAlignment="1">
      <alignment horizontal="center" wrapText="1"/>
    </xf>
    <xf numFmtId="0" fontId="0" fillId="0" borderId="1" xfId="0" applyNumberFormat="1" applyBorder="1" applyAlignment="1">
      <alignment horizontal="left"/>
    </xf>
    <xf numFmtId="43" fontId="0" fillId="0" borderId="1" xfId="2" applyFont="1" applyBorder="1"/>
    <xf numFmtId="43" fontId="0" fillId="0" borderId="1" xfId="2" applyFont="1" applyBorder="1" applyAlignment="1">
      <alignment horizontal="right"/>
    </xf>
    <xf numFmtId="176" fontId="0" fillId="0" borderId="1" xfId="2" applyNumberFormat="1" applyFont="1" applyBorder="1" applyAlignment="1">
      <alignment horizontal="right"/>
    </xf>
    <xf numFmtId="49" fontId="119" fillId="0" borderId="1" xfId="7" applyNumberFormat="1" applyFont="1" applyFill="1" applyBorder="1" applyAlignment="1">
      <alignment horizontal="left"/>
    </xf>
    <xf numFmtId="3" fontId="22" fillId="0" borderId="1" xfId="7" applyNumberFormat="1" applyFont="1" applyFill="1" applyBorder="1" applyAlignment="1">
      <alignment horizontal="right"/>
    </xf>
    <xf numFmtId="4" fontId="22" fillId="0" borderId="1" xfId="7" applyNumberFormat="1" applyFont="1" applyFill="1" applyBorder="1" applyAlignment="1"/>
    <xf numFmtId="176" fontId="22" fillId="0" borderId="1" xfId="7" applyNumberFormat="1" applyFont="1" applyFill="1" applyBorder="1" applyAlignment="1"/>
    <xf numFmtId="49" fontId="119" fillId="0" borderId="34" xfId="7" applyNumberFormat="1" applyFont="1" applyFill="1" applyBorder="1" applyAlignment="1">
      <alignment horizontal="left"/>
    </xf>
    <xf numFmtId="0" fontId="1" fillId="0" borderId="35" xfId="0" applyNumberFormat="1" applyFont="1" applyFill="1" applyBorder="1"/>
    <xf numFmtId="0" fontId="23" fillId="0" borderId="1" xfId="7" applyFont="1" applyFill="1" applyBorder="1" applyAlignment="1"/>
    <xf numFmtId="3" fontId="23" fillId="0" borderId="1" xfId="7" applyNumberFormat="1" applyFont="1" applyFill="1" applyBorder="1" applyAlignment="1"/>
    <xf numFmtId="4" fontId="23" fillId="0" borderId="1" xfId="7" applyNumberFormat="1" applyFont="1" applyFill="1" applyBorder="1" applyAlignment="1"/>
    <xf numFmtId="176" fontId="23" fillId="0" borderId="1" xfId="7" applyNumberFormat="1" applyFont="1" applyFill="1" applyBorder="1" applyAlignment="1"/>
    <xf numFmtId="43" fontId="0" fillId="0" borderId="1" xfId="2" applyFont="1" applyBorder="1" applyAlignment="1">
      <alignment horizontal="center"/>
    </xf>
    <xf numFmtId="49" fontId="119" fillId="0" borderId="13" xfId="7" applyNumberFormat="1" applyFont="1" applyFill="1" applyBorder="1" applyAlignment="1">
      <alignment horizontal="left"/>
    </xf>
    <xf numFmtId="0" fontId="0" fillId="0" borderId="10" xfId="0" applyBorder="1"/>
    <xf numFmtId="0"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left" wrapText="1"/>
    </xf>
    <xf numFmtId="175" fontId="0" fillId="0" borderId="0" xfId="0" applyNumberFormat="1" applyFont="1" applyFill="1" applyBorder="1"/>
    <xf numFmtId="44" fontId="82" fillId="0" borderId="0" xfId="3" applyFont="1" applyBorder="1" applyAlignment="1">
      <alignment horizontal="left" wrapText="1"/>
    </xf>
    <xf numFmtId="43" fontId="0" fillId="0" borderId="0" xfId="0" applyNumberFormat="1" applyFont="1" applyAlignment="1">
      <alignment horizontal="left"/>
    </xf>
    <xf numFmtId="165" fontId="0" fillId="0" borderId="0" xfId="0" applyNumberFormat="1" applyFont="1" applyAlignment="1">
      <alignment horizontal="left"/>
    </xf>
    <xf numFmtId="176" fontId="0" fillId="0" borderId="0" xfId="0" applyNumberFormat="1" applyFont="1" applyAlignment="1">
      <alignment horizontal="left"/>
    </xf>
    <xf numFmtId="176" fontId="82" fillId="0" borderId="0" xfId="0" applyNumberFormat="1" applyFont="1" applyFill="1" applyBorder="1" applyAlignment="1">
      <alignment horizontal="left" wrapText="1"/>
    </xf>
    <xf numFmtId="3" fontId="11" fillId="0" borderId="0" xfId="0" applyNumberFormat="1" applyFont="1" applyBorder="1"/>
    <xf numFmtId="4" fontId="123" fillId="0" borderId="0" xfId="0" applyNumberFormat="1" applyFont="1" applyFill="1" applyBorder="1"/>
    <xf numFmtId="0" fontId="23" fillId="2" borderId="1" xfId="0" applyFont="1" applyFill="1" applyBorder="1" applyAlignment="1"/>
    <xf numFmtId="166" fontId="84" fillId="0" borderId="1" xfId="3" applyNumberFormat="1" applyFont="1" applyFill="1" applyBorder="1" applyAlignment="1">
      <alignment horizontal="left"/>
    </xf>
    <xf numFmtId="0" fontId="23" fillId="0" borderId="4" xfId="0" applyFont="1" applyFill="1" applyBorder="1" applyAlignment="1">
      <alignment horizontal="left" wrapText="1"/>
    </xf>
    <xf numFmtId="0" fontId="0" fillId="0" borderId="16" xfId="0" applyFont="1" applyBorder="1"/>
    <xf numFmtId="0" fontId="0" fillId="0" borderId="2" xfId="0" applyFont="1" applyBorder="1"/>
    <xf numFmtId="177" fontId="0" fillId="0" borderId="1" xfId="2" applyNumberFormat="1" applyFont="1" applyBorder="1"/>
    <xf numFmtId="170" fontId="82" fillId="0" borderId="0" xfId="2" applyNumberFormat="1" applyFont="1" applyFill="1" applyBorder="1"/>
    <xf numFmtId="43" fontId="82" fillId="0" borderId="0" xfId="0" applyNumberFormat="1" applyFont="1" applyFill="1" applyBorder="1"/>
    <xf numFmtId="179" fontId="34" fillId="0" borderId="0" xfId="200" applyFill="1" applyAlignment="1">
      <alignment horizontal="left"/>
    </xf>
    <xf numFmtId="9" fontId="0" fillId="0" borderId="0" xfId="1" applyFont="1" applyFill="1"/>
    <xf numFmtId="165" fontId="34" fillId="0" borderId="0" xfId="200" applyNumberFormat="1" applyFill="1"/>
    <xf numFmtId="165" fontId="0" fillId="0" borderId="0" xfId="0" applyNumberFormat="1" applyFont="1" applyFill="1"/>
    <xf numFmtId="3" fontId="0" fillId="0" borderId="0" xfId="0" applyNumberFormat="1" applyFont="1" applyFill="1" applyAlignment="1">
      <alignment horizontal="left"/>
    </xf>
    <xf numFmtId="3" fontId="3" fillId="0" borderId="0" xfId="0" applyNumberFormat="1" applyFont="1" applyFill="1" applyAlignment="1">
      <alignment horizontal="left"/>
    </xf>
    <xf numFmtId="0" fontId="3" fillId="0" borderId="0" xfId="0" applyFont="1" applyFill="1" applyAlignment="1">
      <alignment horizontal="left"/>
    </xf>
    <xf numFmtId="166" fontId="23" fillId="0" borderId="0" xfId="3" applyNumberFormat="1" applyFont="1" applyFill="1" applyBorder="1"/>
    <xf numFmtId="0" fontId="100" fillId="0" borderId="0" xfId="0" applyFont="1" applyFill="1" applyAlignment="1">
      <alignment horizontal="left"/>
    </xf>
    <xf numFmtId="0" fontId="81" fillId="48" borderId="0" xfId="0" applyFont="1" applyFill="1" applyAlignment="1">
      <alignment horizontal="left"/>
    </xf>
    <xf numFmtId="0" fontId="81" fillId="48" borderId="0" xfId="0" applyFont="1" applyFill="1"/>
    <xf numFmtId="9" fontId="126" fillId="48" borderId="0" xfId="1" applyFont="1" applyFill="1" applyBorder="1" applyAlignment="1">
      <alignment horizontal="right"/>
    </xf>
    <xf numFmtId="0" fontId="126" fillId="48" borderId="0" xfId="0" applyFont="1" applyFill="1" applyBorder="1"/>
    <xf numFmtId="169" fontId="126" fillId="48" borderId="0" xfId="0" applyNumberFormat="1" applyFont="1" applyFill="1" applyBorder="1"/>
    <xf numFmtId="2" fontId="126" fillId="48" borderId="0" xfId="0" applyNumberFormat="1" applyFont="1" applyFill="1" applyBorder="1"/>
    <xf numFmtId="0" fontId="81" fillId="48" borderId="0" xfId="0" applyFont="1" applyFill="1" applyBorder="1" applyAlignment="1">
      <alignment horizontal="left"/>
    </xf>
    <xf numFmtId="0" fontId="126" fillId="0" borderId="0" xfId="0" applyFont="1" applyFill="1" applyBorder="1"/>
    <xf numFmtId="169" fontId="126" fillId="0" borderId="0" xfId="0" applyNumberFormat="1" applyFont="1" applyFill="1" applyBorder="1"/>
    <xf numFmtId="2" fontId="126" fillId="0" borderId="0" xfId="0" applyNumberFormat="1" applyFont="1" applyFill="1" applyBorder="1"/>
    <xf numFmtId="0" fontId="81" fillId="0" borderId="0" xfId="0" applyFont="1" applyFill="1" applyBorder="1"/>
    <xf numFmtId="0" fontId="81" fillId="0" borderId="0" xfId="0" applyFont="1" applyFill="1"/>
    <xf numFmtId="0" fontId="127" fillId="48" borderId="0" xfId="0" applyFont="1" applyFill="1" applyBorder="1" applyAlignment="1">
      <alignment horizontal="left" wrapText="1"/>
    </xf>
    <xf numFmtId="0" fontId="127" fillId="48" borderId="0" xfId="0" applyFont="1" applyFill="1" applyBorder="1" applyAlignment="1">
      <alignment horizontal="left"/>
    </xf>
    <xf numFmtId="0" fontId="22" fillId="50" borderId="0" xfId="0" applyFont="1" applyFill="1" applyAlignment="1">
      <alignment horizontal="left"/>
    </xf>
    <xf numFmtId="0" fontId="12" fillId="50" borderId="0" xfId="6" applyFill="1" applyBorder="1" applyAlignment="1" applyProtection="1">
      <alignment horizontal="left"/>
    </xf>
    <xf numFmtId="0" fontId="0" fillId="48" borderId="0" xfId="0" applyNumberFormat="1" applyFill="1"/>
    <xf numFmtId="4" fontId="123" fillId="48" borderId="0" xfId="0" applyNumberFormat="1" applyFont="1" applyFill="1" applyBorder="1"/>
    <xf numFmtId="176" fontId="123" fillId="48" borderId="0" xfId="0" applyNumberFormat="1" applyFont="1" applyFill="1" applyBorder="1"/>
    <xf numFmtId="0" fontId="31" fillId="0" borderId="0" xfId="0" applyFont="1" applyFill="1" applyBorder="1" applyAlignment="1">
      <alignment horizontal="center" vertical="center" wrapText="1"/>
    </xf>
    <xf numFmtId="0" fontId="31" fillId="0" borderId="0" xfId="0" applyFont="1" applyFill="1" applyBorder="1" applyAlignment="1">
      <alignment horizontal="right" vertical="center" wrapText="1"/>
    </xf>
    <xf numFmtId="0" fontId="0" fillId="0" borderId="1" xfId="0" applyFont="1" applyBorder="1" applyAlignment="1">
      <alignment horizontal="right" vertical="top"/>
    </xf>
    <xf numFmtId="2" fontId="0" fillId="0" borderId="1" xfId="0" applyNumberFormat="1" applyFont="1" applyBorder="1" applyAlignment="1">
      <alignment vertical="top"/>
    </xf>
    <xf numFmtId="0" fontId="125" fillId="0" borderId="0" xfId="0" applyFont="1" applyAlignment="1">
      <alignment horizontal="left"/>
    </xf>
    <xf numFmtId="0" fontId="128" fillId="0" borderId="0" xfId="0" applyFont="1" applyBorder="1" applyAlignment="1">
      <alignment wrapText="1"/>
    </xf>
    <xf numFmtId="0" fontId="0" fillId="0" borderId="0" xfId="0" applyNumberFormat="1" applyBorder="1"/>
    <xf numFmtId="167" fontId="5" fillId="0" borderId="4" xfId="1" applyNumberFormat="1" applyFont="1" applyBorder="1"/>
    <xf numFmtId="167" fontId="4" fillId="0" borderId="0" xfId="1" applyNumberFormat="1" applyFont="1" applyBorder="1"/>
    <xf numFmtId="167" fontId="23" fillId="0" borderId="1" xfId="2" applyNumberFormat="1" applyFont="1" applyFill="1" applyBorder="1"/>
    <xf numFmtId="177" fontId="0" fillId="0" borderId="0" xfId="0" applyNumberFormat="1"/>
    <xf numFmtId="177" fontId="3" fillId="0" borderId="4" xfId="2" applyNumberFormat="1" applyFont="1" applyFill="1" applyBorder="1"/>
    <xf numFmtId="177" fontId="3" fillId="0" borderId="4" xfId="2" applyNumberFormat="1" applyFont="1" applyBorder="1"/>
    <xf numFmtId="177" fontId="23" fillId="0" borderId="4" xfId="2" applyNumberFormat="1" applyFont="1" applyBorder="1"/>
    <xf numFmtId="175" fontId="129" fillId="51" borderId="1" xfId="160" applyNumberFormat="1" applyFont="1" applyFill="1" applyBorder="1"/>
    <xf numFmtId="176" fontId="129" fillId="0" borderId="1" xfId="160" applyNumberFormat="1" applyFont="1" applyFill="1" applyBorder="1"/>
    <xf numFmtId="176" fontId="130" fillId="0" borderId="2" xfId="160" applyNumberFormat="1" applyFont="1" applyFill="1" applyBorder="1"/>
    <xf numFmtId="176" fontId="129" fillId="51" borderId="1" xfId="160" applyNumberFormat="1" applyFont="1" applyFill="1" applyBorder="1"/>
    <xf numFmtId="176" fontId="130" fillId="51" borderId="1" xfId="160" applyNumberFormat="1" applyFont="1" applyFill="1" applyBorder="1"/>
    <xf numFmtId="3" fontId="129" fillId="52" borderId="1" xfId="160" applyNumberFormat="1" applyFont="1" applyFill="1" applyBorder="1" applyAlignment="1">
      <alignment horizontal="right"/>
    </xf>
    <xf numFmtId="191" fontId="129" fillId="52" borderId="1" xfId="160" applyNumberFormat="1" applyFont="1" applyFill="1" applyBorder="1" applyAlignment="1">
      <alignment horizontal="right"/>
    </xf>
    <xf numFmtId="4" fontId="129" fillId="51" borderId="1" xfId="160" applyNumberFormat="1" applyFont="1" applyFill="1" applyBorder="1"/>
    <xf numFmtId="4" fontId="123" fillId="0" borderId="2" xfId="0" applyNumberFormat="1" applyFont="1" applyFill="1" applyBorder="1"/>
    <xf numFmtId="0" fontId="131" fillId="51" borderId="1" xfId="0" applyNumberFormat="1" applyFont="1" applyFill="1" applyBorder="1"/>
    <xf numFmtId="176" fontId="130" fillId="51" borderId="0" xfId="160" applyNumberFormat="1" applyFont="1" applyFill="1" applyBorder="1"/>
    <xf numFmtId="176" fontId="130" fillId="0" borderId="0" xfId="160" applyNumberFormat="1" applyFont="1" applyFill="1" applyBorder="1"/>
    <xf numFmtId="0" fontId="21" fillId="0" borderId="0" xfId="0" applyFont="1" applyFill="1" applyBorder="1" applyAlignment="1"/>
    <xf numFmtId="0" fontId="0" fillId="0" borderId="1" xfId="0" applyFill="1" applyBorder="1" applyAlignment="1">
      <alignment horizontal="right"/>
    </xf>
    <xf numFmtId="0" fontId="88" fillId="0" borderId="0" xfId="0" applyFont="1" applyAlignment="1">
      <alignment horizontal="left"/>
    </xf>
    <xf numFmtId="0" fontId="3" fillId="0" borderId="0" xfId="0" applyFont="1" applyAlignment="1">
      <alignment horizontal="left" wrapText="1"/>
    </xf>
    <xf numFmtId="0" fontId="104" fillId="0" borderId="0" xfId="0" applyFont="1" applyAlignment="1">
      <alignment horizontal="left"/>
    </xf>
    <xf numFmtId="0" fontId="104" fillId="0" borderId="0" xfId="0" applyFont="1" applyFill="1" applyAlignment="1">
      <alignment horizontal="left"/>
    </xf>
    <xf numFmtId="0" fontId="0" fillId="0" borderId="0" xfId="0" applyNumberFormat="1" applyFill="1"/>
    <xf numFmtId="176" fontId="123" fillId="0" borderId="0" xfId="0" applyNumberFormat="1" applyFont="1" applyFill="1" applyBorder="1"/>
    <xf numFmtId="9" fontId="1" fillId="0" borderId="1" xfId="231" applyFont="1" applyBorder="1" applyAlignment="1"/>
    <xf numFmtId="167" fontId="0" fillId="0" borderId="0" xfId="0" applyNumberFormat="1" applyFill="1" applyBorder="1" applyAlignment="1">
      <alignment horizontal="right"/>
    </xf>
    <xf numFmtId="164" fontId="0" fillId="0" borderId="0" xfId="0" applyNumberFormat="1" applyFont="1" applyFill="1" applyBorder="1" applyAlignment="1">
      <alignment horizontal="right"/>
    </xf>
    <xf numFmtId="0" fontId="84" fillId="2" borderId="1" xfId="0" applyFont="1" applyFill="1" applyBorder="1" applyAlignment="1">
      <alignment horizontal="right" wrapText="1"/>
    </xf>
    <xf numFmtId="0" fontId="132" fillId="0" borderId="0" xfId="0" applyFont="1"/>
    <xf numFmtId="164" fontId="3" fillId="0" borderId="1" xfId="0" applyNumberFormat="1" applyFont="1" applyFill="1" applyBorder="1"/>
    <xf numFmtId="0" fontId="3" fillId="0" borderId="1" xfId="0" applyFont="1" applyFill="1" applyBorder="1" applyAlignment="1">
      <alignment horizontal="right"/>
    </xf>
    <xf numFmtId="3" fontId="1" fillId="0" borderId="1" xfId="0" applyNumberFormat="1" applyFont="1" applyBorder="1"/>
    <xf numFmtId="3" fontId="3" fillId="0" borderId="1" xfId="0" applyNumberFormat="1" applyFont="1" applyBorder="1"/>
    <xf numFmtId="177" fontId="3" fillId="0" borderId="1" xfId="2" applyNumberFormat="1" applyFont="1" applyFill="1" applyBorder="1"/>
    <xf numFmtId="177" fontId="23" fillId="0" borderId="1" xfId="2" applyNumberFormat="1" applyFont="1" applyFill="1" applyBorder="1"/>
    <xf numFmtId="177" fontId="22" fillId="0" borderId="1" xfId="2" applyNumberFormat="1" applyFont="1" applyFill="1" applyBorder="1"/>
    <xf numFmtId="177" fontId="1" fillId="0" borderId="7" xfId="2" applyNumberFormat="1" applyFont="1" applyFill="1" applyBorder="1"/>
    <xf numFmtId="164" fontId="3" fillId="0" borderId="5" xfId="2" applyNumberFormat="1" applyFont="1" applyFill="1" applyBorder="1" applyAlignment="1">
      <alignment horizontal="right"/>
    </xf>
    <xf numFmtId="43" fontId="22" fillId="0" borderId="1" xfId="2" applyNumberFormat="1" applyFont="1" applyFill="1" applyBorder="1"/>
    <xf numFmtId="43" fontId="1" fillId="0" borderId="1" xfId="2" applyNumberFormat="1" applyFont="1" applyFill="1" applyBorder="1"/>
    <xf numFmtId="0" fontId="0" fillId="0" borderId="0" xfId="0"/>
    <xf numFmtId="0" fontId="7" fillId="0" borderId="0" xfId="0" applyFont="1" applyFill="1"/>
    <xf numFmtId="0" fontId="3" fillId="2" borderId="1" xfId="0" applyFont="1" applyFill="1" applyBorder="1"/>
    <xf numFmtId="177" fontId="3" fillId="0" borderId="1" xfId="2" applyNumberFormat="1" applyFont="1" applyBorder="1"/>
    <xf numFmtId="0" fontId="4" fillId="0" borderId="1" xfId="0" applyFont="1" applyBorder="1"/>
    <xf numFmtId="177" fontId="1" fillId="0" borderId="1" xfId="2" applyNumberFormat="1" applyFont="1" applyBorder="1"/>
    <xf numFmtId="177" fontId="1" fillId="0" borderId="1" xfId="2" applyNumberFormat="1" applyFont="1" applyFill="1" applyBorder="1"/>
    <xf numFmtId="0" fontId="0" fillId="0" borderId="1" xfId="0" applyBorder="1"/>
    <xf numFmtId="164" fontId="0" fillId="0" borderId="0" xfId="0" applyNumberFormat="1" applyBorder="1"/>
    <xf numFmtId="164" fontId="4" fillId="0" borderId="0" xfId="0" applyNumberFormat="1" applyFont="1" applyBorder="1"/>
    <xf numFmtId="0" fontId="4" fillId="0" borderId="0" xfId="0" applyFont="1" applyBorder="1" applyAlignment="1">
      <alignment horizontal="right"/>
    </xf>
    <xf numFmtId="0" fontId="3" fillId="2" borderId="1" xfId="0" applyFont="1" applyFill="1" applyBorder="1" applyAlignment="1">
      <alignment horizontal="right" wrapText="1"/>
    </xf>
    <xf numFmtId="9" fontId="0" fillId="0" borderId="1" xfId="1" applyFont="1" applyBorder="1" applyAlignment="1">
      <alignment horizontal="right"/>
    </xf>
    <xf numFmtId="9" fontId="1" fillId="0" borderId="1" xfId="1" applyFont="1" applyFill="1" applyBorder="1" applyAlignment="1">
      <alignment horizontal="right"/>
    </xf>
    <xf numFmtId="0" fontId="6" fillId="0" borderId="0" xfId="0" applyFont="1" applyAlignment="1">
      <alignment vertical="center" wrapText="1"/>
    </xf>
    <xf numFmtId="0" fontId="3" fillId="0" borderId="0" xfId="0" applyFont="1" applyFill="1" applyBorder="1" applyAlignment="1">
      <alignment horizontal="right"/>
    </xf>
    <xf numFmtId="166" fontId="0" fillId="0" borderId="0" xfId="1" applyNumberFormat="1" applyFont="1" applyFill="1"/>
    <xf numFmtId="3" fontId="81" fillId="0" borderId="0" xfId="0" applyNumberFormat="1" applyFont="1" applyBorder="1"/>
    <xf numFmtId="9" fontId="81" fillId="0" borderId="0" xfId="1" applyFont="1"/>
    <xf numFmtId="0" fontId="0" fillId="0" borderId="1" xfId="0" applyBorder="1" applyAlignment="1">
      <alignment horizontal="center"/>
    </xf>
    <xf numFmtId="0" fontId="0" fillId="2" borderId="2" xfId="0" applyFont="1" applyFill="1" applyBorder="1" applyAlignment="1">
      <alignment wrapText="1"/>
    </xf>
    <xf numFmtId="0" fontId="0" fillId="0" borderId="1" xfId="0" applyFont="1" applyFill="1" applyBorder="1" applyAlignment="1">
      <alignment horizontal="right"/>
    </xf>
    <xf numFmtId="165" fontId="23" fillId="0" borderId="1" xfId="2" applyNumberFormat="1" applyFont="1" applyFill="1" applyBorder="1" applyAlignment="1">
      <alignment horizontal="right"/>
    </xf>
    <xf numFmtId="3" fontId="3" fillId="0" borderId="1" xfId="0" applyNumberFormat="1" applyFont="1" applyFill="1" applyBorder="1" applyAlignment="1">
      <alignment horizontal="right"/>
    </xf>
    <xf numFmtId="172" fontId="3" fillId="0" borderId="1" xfId="1" applyNumberFormat="1" applyFont="1" applyFill="1" applyBorder="1" applyAlignment="1">
      <alignment horizontal="right"/>
    </xf>
    <xf numFmtId="9" fontId="3" fillId="0" borderId="1" xfId="1" applyFont="1" applyFill="1" applyBorder="1" applyAlignment="1">
      <alignment horizontal="right"/>
    </xf>
    <xf numFmtId="0" fontId="5" fillId="2" borderId="2" xfId="0" applyFont="1" applyFill="1" applyBorder="1" applyAlignment="1">
      <alignment horizontal="right" wrapText="1"/>
    </xf>
    <xf numFmtId="165" fontId="3" fillId="0" borderId="1" xfId="2" applyNumberFormat="1" applyFont="1" applyBorder="1" applyAlignment="1">
      <alignment horizontal="center"/>
    </xf>
    <xf numFmtId="0" fontId="7" fillId="0" borderId="0" xfId="0" applyFont="1" applyFill="1" applyBorder="1"/>
    <xf numFmtId="165" fontId="0" fillId="0" borderId="0" xfId="2" applyNumberFormat="1" applyFont="1" applyFill="1" applyBorder="1" applyAlignment="1">
      <alignment horizontal="center"/>
    </xf>
    <xf numFmtId="9" fontId="134" fillId="0" borderId="0" xfId="1" applyFont="1"/>
    <xf numFmtId="3" fontId="81" fillId="0" borderId="0" xfId="0" applyNumberFormat="1" applyFont="1"/>
    <xf numFmtId="0" fontId="3" fillId="0" borderId="0" xfId="0" applyFont="1" applyFill="1" applyBorder="1" applyAlignment="1">
      <alignment vertical="center" wrapText="1"/>
    </xf>
    <xf numFmtId="164" fontId="0" fillId="0" borderId="1" xfId="0" applyNumberFormat="1" applyFont="1" applyBorder="1"/>
    <xf numFmtId="164" fontId="0" fillId="0" borderId="1" xfId="0" applyNumberFormat="1" applyFont="1" applyFill="1" applyBorder="1"/>
    <xf numFmtId="167" fontId="0" fillId="0" borderId="1" xfId="0" applyNumberFormat="1" applyFont="1" applyFill="1" applyBorder="1"/>
    <xf numFmtId="0" fontId="22" fillId="2" borderId="1" xfId="0" applyFont="1" applyFill="1" applyBorder="1" applyAlignment="1">
      <alignment wrapText="1"/>
    </xf>
    <xf numFmtId="0" fontId="0" fillId="0" borderId="0" xfId="0" applyBorder="1" applyAlignment="1">
      <alignment horizontal="left" wrapText="1"/>
    </xf>
    <xf numFmtId="0" fontId="0" fillId="0" borderId="0" xfId="0" applyBorder="1" applyAlignment="1">
      <alignment horizontal="right" wrapText="1"/>
    </xf>
    <xf numFmtId="0" fontId="3" fillId="0" borderId="0" xfId="0" applyFont="1" applyAlignment="1">
      <alignment horizontal="left" wrapText="1"/>
    </xf>
    <xf numFmtId="0" fontId="0" fillId="0" borderId="13" xfId="0" applyBorder="1"/>
    <xf numFmtId="0" fontId="3" fillId="0" borderId="0" xfId="0" applyFont="1" applyAlignment="1">
      <alignment horizontal="left" wrapText="1"/>
    </xf>
    <xf numFmtId="0" fontId="1" fillId="0" borderId="1" xfId="0" applyFont="1" applyBorder="1"/>
    <xf numFmtId="0" fontId="25" fillId="0" borderId="0" xfId="0" applyFont="1" applyAlignment="1">
      <alignment horizontal="left" vertical="center" indent="5"/>
    </xf>
    <xf numFmtId="3" fontId="102" fillId="52" borderId="1" xfId="160" applyNumberFormat="1" applyFont="1" applyFill="1" applyBorder="1" applyAlignment="1">
      <alignment horizontal="right"/>
    </xf>
    <xf numFmtId="2" fontId="136" fillId="0" borderId="1" xfId="0" applyNumberFormat="1" applyFont="1" applyBorder="1"/>
    <xf numFmtId="0" fontId="136" fillId="0" borderId="1" xfId="0" applyNumberFormat="1" applyFont="1" applyBorder="1"/>
    <xf numFmtId="176" fontId="136" fillId="0" borderId="1" xfId="0" applyNumberFormat="1" applyFont="1" applyBorder="1"/>
    <xf numFmtId="2" fontId="102" fillId="52" borderId="1" xfId="160" applyNumberFormat="1" applyFont="1" applyFill="1" applyBorder="1" applyAlignment="1">
      <alignment horizontal="right"/>
    </xf>
    <xf numFmtId="176" fontId="102" fillId="51" borderId="1" xfId="160" applyNumberFormat="1" applyFont="1" applyFill="1" applyBorder="1"/>
    <xf numFmtId="4" fontId="102" fillId="51" borderId="1" xfId="160" applyNumberFormat="1" applyFont="1" applyFill="1" applyBorder="1"/>
    <xf numFmtId="49" fontId="119" fillId="49" borderId="1" xfId="7" applyNumberFormat="1" applyFont="1" applyFill="1" applyBorder="1" applyAlignment="1">
      <alignment horizontal="left"/>
    </xf>
    <xf numFmtId="176" fontId="137" fillId="0" borderId="1" xfId="0" applyNumberFormat="1" applyFont="1" applyBorder="1"/>
    <xf numFmtId="0" fontId="138" fillId="0" borderId="2" xfId="0" applyFont="1" applyBorder="1" applyAlignment="1">
      <alignment horizontal="left" wrapText="1"/>
    </xf>
    <xf numFmtId="176" fontId="138" fillId="0" borderId="2" xfId="0" applyNumberFormat="1" applyFont="1" applyBorder="1" applyAlignment="1">
      <alignment horizontal="right" wrapText="1"/>
    </xf>
    <xf numFmtId="0" fontId="125" fillId="0" borderId="0" xfId="0" applyFont="1" applyAlignment="1">
      <alignment horizontal="left" wrapText="1"/>
    </xf>
    <xf numFmtId="0" fontId="0" fillId="0" borderId="0" xfId="0"/>
    <xf numFmtId="0" fontId="3" fillId="2" borderId="1" xfId="0" applyFont="1" applyFill="1" applyBorder="1" applyAlignment="1">
      <alignment wrapText="1"/>
    </xf>
    <xf numFmtId="0" fontId="0" fillId="0" borderId="16" xfId="0" applyFont="1" applyFill="1" applyBorder="1" applyAlignment="1">
      <alignment wrapText="1"/>
    </xf>
    <xf numFmtId="0" fontId="0" fillId="0" borderId="16" xfId="0" applyFont="1" applyBorder="1" applyAlignment="1">
      <alignment wrapText="1"/>
    </xf>
    <xf numFmtId="0" fontId="0" fillId="0" borderId="2" xfId="0" applyFont="1" applyFill="1" applyBorder="1" applyAlignment="1">
      <alignment horizontal="left" wrapText="1"/>
    </xf>
    <xf numFmtId="0" fontId="6" fillId="0" borderId="0" xfId="0" applyFont="1" applyBorder="1" applyAlignment="1">
      <alignment horizontal="left" wrapText="1"/>
    </xf>
    <xf numFmtId="0" fontId="115" fillId="0" borderId="1" xfId="0" applyFont="1" applyFill="1" applyBorder="1" applyAlignment="1">
      <alignment wrapText="1"/>
    </xf>
    <xf numFmtId="49" fontId="0" fillId="0" borderId="1" xfId="0" applyNumberFormat="1" applyFont="1" applyBorder="1" applyAlignment="1">
      <alignment wrapText="1"/>
    </xf>
    <xf numFmtId="0" fontId="116" fillId="0" borderId="0" xfId="0" applyFont="1" applyBorder="1" applyAlignment="1">
      <alignment wrapText="1"/>
    </xf>
    <xf numFmtId="0" fontId="89" fillId="0" borderId="0" xfId="0" applyFont="1" applyFill="1" applyBorder="1" applyAlignment="1">
      <alignment horizontal="left" wrapText="1"/>
    </xf>
    <xf numFmtId="0" fontId="96" fillId="0" borderId="0" xfId="0" applyFont="1" applyFill="1" applyBorder="1" applyAlignment="1">
      <alignment horizontal="left" vertical="top" wrapText="1" readingOrder="1"/>
    </xf>
    <xf numFmtId="0" fontId="82" fillId="0" borderId="0" xfId="0" applyFont="1" applyFill="1" applyBorder="1" applyAlignment="1">
      <alignment horizontal="left" wrapText="1" readingOrder="1"/>
    </xf>
    <xf numFmtId="0" fontId="88" fillId="0" borderId="0" xfId="0" applyFont="1" applyFill="1" applyBorder="1" applyAlignment="1">
      <alignment horizontal="left" wrapText="1"/>
    </xf>
    <xf numFmtId="0" fontId="89" fillId="0" borderId="0" xfId="0" applyFont="1" applyAlignment="1">
      <alignment horizontal="left"/>
    </xf>
    <xf numFmtId="0" fontId="23" fillId="2" borderId="1" xfId="0" applyFont="1" applyFill="1" applyBorder="1" applyAlignment="1">
      <alignment horizontal="left" wrapText="1"/>
    </xf>
    <xf numFmtId="0" fontId="88" fillId="0" borderId="0" xfId="0" applyFont="1" applyBorder="1" applyAlignment="1">
      <alignment horizontal="left" wrapText="1"/>
    </xf>
    <xf numFmtId="3" fontId="0" fillId="0" borderId="1" xfId="0" applyNumberFormat="1" applyFont="1" applyBorder="1"/>
    <xf numFmtId="175" fontId="0" fillId="0" borderId="1" xfId="0" applyNumberFormat="1" applyFont="1" applyBorder="1"/>
    <xf numFmtId="9" fontId="0" fillId="0" borderId="1" xfId="0" applyNumberFormat="1" applyBorder="1"/>
    <xf numFmtId="3" fontId="0" fillId="0" borderId="1" xfId="0" applyNumberFormat="1" applyBorder="1"/>
    <xf numFmtId="175" fontId="3" fillId="0" borderId="1" xfId="0" applyNumberFormat="1" applyFont="1" applyFill="1" applyBorder="1"/>
    <xf numFmtId="9" fontId="3" fillId="0" borderId="1" xfId="0" applyNumberFormat="1" applyFont="1" applyBorder="1"/>
    <xf numFmtId="9" fontId="23" fillId="0" borderId="1" xfId="0" applyNumberFormat="1" applyFont="1" applyFill="1" applyBorder="1" applyAlignment="1">
      <alignment horizontal="right" wrapText="1"/>
    </xf>
    <xf numFmtId="3" fontId="3" fillId="0" borderId="1" xfId="0" applyNumberFormat="1" applyFont="1" applyFill="1" applyBorder="1"/>
    <xf numFmtId="9" fontId="23" fillId="0" borderId="1" xfId="1" applyFont="1" applyBorder="1" applyAlignment="1">
      <alignment horizontal="right"/>
    </xf>
    <xf numFmtId="0" fontId="23" fillId="0" borderId="1" xfId="0" applyFont="1" applyBorder="1"/>
    <xf numFmtId="9" fontId="23" fillId="0" borderId="1" xfId="1" applyFont="1" applyFill="1" applyBorder="1" applyAlignment="1">
      <alignment horizontal="right"/>
    </xf>
    <xf numFmtId="0" fontId="139" fillId="2" borderId="1" xfId="0" applyFont="1" applyFill="1" applyBorder="1" applyAlignment="1">
      <alignment horizontal="left" wrapText="1" readingOrder="1"/>
    </xf>
    <xf numFmtId="172" fontId="1" fillId="0" borderId="1" xfId="231" applyNumberFormat="1" applyFont="1" applyBorder="1" applyAlignment="1"/>
    <xf numFmtId="175" fontId="0" fillId="0" borderId="0" xfId="0" applyNumberFormat="1"/>
    <xf numFmtId="192" fontId="0" fillId="0" borderId="1" xfId="0" applyNumberFormat="1" applyBorder="1"/>
    <xf numFmtId="192" fontId="0" fillId="0" borderId="1" xfId="0" applyNumberFormat="1" applyFont="1" applyFill="1" applyBorder="1" applyAlignment="1">
      <alignment horizontal="right"/>
    </xf>
    <xf numFmtId="0" fontId="3" fillId="53" borderId="1" xfId="0" applyFont="1" applyFill="1" applyBorder="1" applyAlignment="1">
      <alignment horizontal="left"/>
    </xf>
    <xf numFmtId="3" fontId="3" fillId="53" borderId="1" xfId="0" applyNumberFormat="1" applyFont="1" applyFill="1" applyBorder="1"/>
    <xf numFmtId="175" fontId="3" fillId="53" borderId="1" xfId="0" applyNumberFormat="1" applyFont="1" applyFill="1" applyBorder="1"/>
    <xf numFmtId="172" fontId="3" fillId="50" borderId="1" xfId="231" applyNumberFormat="1" applyFont="1" applyFill="1" applyBorder="1" applyAlignment="1"/>
    <xf numFmtId="9" fontId="3" fillId="50" borderId="1" xfId="231" applyFont="1" applyFill="1" applyBorder="1" applyAlignment="1"/>
    <xf numFmtId="164" fontId="133" fillId="0" borderId="1" xfId="0" applyNumberFormat="1" applyFont="1" applyBorder="1"/>
    <xf numFmtId="5" fontId="22" fillId="0" borderId="1" xfId="3" applyNumberFormat="1" applyFont="1" applyFill="1" applyBorder="1"/>
    <xf numFmtId="166" fontId="22" fillId="0" borderId="1" xfId="3" applyNumberFormat="1" applyFont="1" applyFill="1" applyBorder="1"/>
    <xf numFmtId="5" fontId="23" fillId="50" borderId="1" xfId="3" applyNumberFormat="1" applyFont="1" applyFill="1" applyBorder="1"/>
    <xf numFmtId="166" fontId="23" fillId="50" borderId="1" xfId="3" applyNumberFormat="1" applyFont="1" applyFill="1" applyBorder="1"/>
    <xf numFmtId="0" fontId="3" fillId="2" borderId="4" xfId="0" applyFont="1" applyFill="1" applyBorder="1" applyAlignment="1">
      <alignment vertical="top" wrapText="1"/>
    </xf>
    <xf numFmtId="0" fontId="3" fillId="2" borderId="4" xfId="0" applyFont="1" applyFill="1" applyBorder="1" applyAlignment="1">
      <alignment horizontal="right" vertical="top" wrapText="1"/>
    </xf>
    <xf numFmtId="3" fontId="0" fillId="0" borderId="1" xfId="0" applyNumberFormat="1" applyFont="1" applyFill="1" applyBorder="1"/>
    <xf numFmtId="176" fontId="0" fillId="0" borderId="1" xfId="0" applyNumberFormat="1" applyFont="1" applyFill="1" applyBorder="1"/>
    <xf numFmtId="3" fontId="22" fillId="0" borderId="1" xfId="0" applyNumberFormat="1" applyFont="1" applyFill="1" applyBorder="1"/>
    <xf numFmtId="176" fontId="22" fillId="0" borderId="1" xfId="0" applyNumberFormat="1" applyFont="1" applyFill="1" applyBorder="1"/>
    <xf numFmtId="9" fontId="22" fillId="0" borderId="1" xfId="1" applyFont="1" applyFill="1" applyBorder="1"/>
    <xf numFmtId="0" fontId="3" fillId="54" borderId="1" xfId="0" applyFont="1" applyFill="1" applyBorder="1"/>
    <xf numFmtId="3" fontId="3" fillId="54" borderId="1" xfId="0" applyNumberFormat="1" applyFont="1" applyFill="1" applyBorder="1"/>
    <xf numFmtId="175" fontId="3" fillId="54" borderId="1" xfId="0" applyNumberFormat="1" applyFont="1" applyFill="1" applyBorder="1"/>
    <xf numFmtId="3" fontId="3" fillId="55" borderId="1" xfId="0" applyNumberFormat="1" applyFont="1" applyFill="1" applyBorder="1"/>
    <xf numFmtId="9" fontId="3" fillId="54" borderId="1" xfId="1" applyFont="1" applyFill="1" applyBorder="1"/>
    <xf numFmtId="175" fontId="3" fillId="55" borderId="1" xfId="0" applyNumberFormat="1" applyFont="1" applyFill="1" applyBorder="1"/>
    <xf numFmtId="176" fontId="3" fillId="54" borderId="1" xfId="0" applyNumberFormat="1" applyFont="1" applyFill="1" applyBorder="1"/>
    <xf numFmtId="3" fontId="3" fillId="0" borderId="0" xfId="0" applyNumberFormat="1" applyFont="1"/>
    <xf numFmtId="0" fontId="0" fillId="0" borderId="0" xfId="0" applyAlignment="1">
      <alignment horizontal="left"/>
    </xf>
    <xf numFmtId="0" fontId="3" fillId="2" borderId="1" xfId="0" applyFont="1" applyFill="1" applyBorder="1" applyAlignment="1">
      <alignment vertical="top"/>
    </xf>
    <xf numFmtId="0" fontId="3" fillId="50" borderId="1" xfId="0" applyFont="1" applyFill="1" applyBorder="1"/>
    <xf numFmtId="9" fontId="3" fillId="50" borderId="1" xfId="0" applyNumberFormat="1" applyFont="1" applyFill="1" applyBorder="1"/>
    <xf numFmtId="9" fontId="3" fillId="50" borderId="1" xfId="1" applyFont="1" applyFill="1" applyBorder="1"/>
    <xf numFmtId="172" fontId="0" fillId="0" borderId="1" xfId="0" applyNumberFormat="1" applyBorder="1"/>
    <xf numFmtId="172" fontId="3" fillId="50" borderId="1" xfId="0" applyNumberFormat="1" applyFont="1" applyFill="1" applyBorder="1"/>
    <xf numFmtId="0" fontId="0" fillId="0" borderId="0" xfId="0" applyAlignment="1">
      <alignment horizontal="left" indent="1"/>
    </xf>
    <xf numFmtId="0" fontId="84" fillId="2" borderId="4" xfId="0" applyFont="1" applyFill="1" applyBorder="1" applyAlignment="1">
      <alignment horizontal="left" wrapText="1"/>
    </xf>
    <xf numFmtId="0" fontId="84" fillId="2" borderId="4" xfId="0" applyFont="1" applyFill="1" applyBorder="1" applyAlignment="1">
      <alignment horizontal="right" wrapText="1"/>
    </xf>
    <xf numFmtId="0" fontId="3" fillId="2" borderId="8" xfId="0" applyFont="1" applyFill="1" applyBorder="1"/>
    <xf numFmtId="0" fontId="0" fillId="0" borderId="8" xfId="0" applyFill="1" applyBorder="1"/>
    <xf numFmtId="0" fontId="0" fillId="0" borderId="5" xfId="0" applyFill="1" applyBorder="1"/>
    <xf numFmtId="0" fontId="0" fillId="0" borderId="5" xfId="1" applyNumberFormat="1" applyFont="1" applyBorder="1"/>
    <xf numFmtId="0" fontId="3" fillId="2" borderId="12" xfId="0" applyFont="1" applyFill="1" applyBorder="1"/>
    <xf numFmtId="0" fontId="0" fillId="0" borderId="11" xfId="0" applyBorder="1" applyAlignment="1">
      <alignment horizontal="center"/>
    </xf>
    <xf numFmtId="0" fontId="0" fillId="0" borderId="4" xfId="0" applyFill="1" applyBorder="1"/>
    <xf numFmtId="0" fontId="0" fillId="0" borderId="4" xfId="0" applyFill="1" applyBorder="1" applyAlignment="1">
      <alignment horizontal="center"/>
    </xf>
    <xf numFmtId="167" fontId="0" fillId="0" borderId="4" xfId="0" applyNumberFormat="1" applyFill="1" applyBorder="1"/>
    <xf numFmtId="0" fontId="0" fillId="0" borderId="4" xfId="1" applyNumberFormat="1" applyFont="1" applyBorder="1"/>
    <xf numFmtId="0" fontId="0" fillId="0" borderId="9" xfId="1" applyNumberFormat="1" applyFont="1" applyBorder="1"/>
    <xf numFmtId="0" fontId="0" fillId="0" borderId="0" xfId="1" applyNumberFormat="1" applyFont="1" applyBorder="1"/>
    <xf numFmtId="0" fontId="0" fillId="0" borderId="14" xfId="0" applyBorder="1" applyAlignment="1">
      <alignment horizontal="center"/>
    </xf>
    <xf numFmtId="0" fontId="0" fillId="0" borderId="8" xfId="0" applyBorder="1"/>
    <xf numFmtId="49" fontId="3" fillId="2" borderId="2" xfId="0" applyNumberFormat="1" applyFont="1" applyFill="1" applyBorder="1" applyAlignment="1">
      <alignment horizontal="right"/>
    </xf>
    <xf numFmtId="0" fontId="0" fillId="0" borderId="11" xfId="0" applyFill="1" applyBorder="1"/>
    <xf numFmtId="0" fontId="0" fillId="0" borderId="4" xfId="0" applyBorder="1"/>
    <xf numFmtId="0" fontId="23" fillId="2" borderId="5" xfId="0" applyFont="1" applyFill="1" applyBorder="1"/>
    <xf numFmtId="0" fontId="0" fillId="0" borderId="9" xfId="0" applyFill="1" applyBorder="1"/>
    <xf numFmtId="0" fontId="0" fillId="0" borderId="6" xfId="0" applyFill="1" applyBorder="1"/>
    <xf numFmtId="0" fontId="23" fillId="2" borderId="2" xfId="0" applyFont="1" applyFill="1" applyBorder="1" applyAlignment="1">
      <alignment horizontal="right"/>
    </xf>
    <xf numFmtId="0" fontId="23" fillId="2" borderId="6" xfId="0" applyFont="1" applyFill="1" applyBorder="1" applyAlignment="1">
      <alignment horizontal="right"/>
    </xf>
    <xf numFmtId="0" fontId="23" fillId="2" borderId="3" xfId="0" applyFont="1" applyFill="1" applyBorder="1" applyAlignment="1">
      <alignment horizontal="right"/>
    </xf>
    <xf numFmtId="0" fontId="3" fillId="2" borderId="1" xfId="0" applyFont="1" applyFill="1" applyBorder="1" applyAlignment="1">
      <alignment horizontal="left" wrapText="1"/>
    </xf>
    <xf numFmtId="0" fontId="4" fillId="0" borderId="0" xfId="0" applyFont="1" applyFill="1"/>
    <xf numFmtId="177" fontId="4" fillId="0" borderId="1" xfId="2" applyNumberFormat="1" applyFont="1" applyFill="1" applyBorder="1"/>
    <xf numFmtId="172" fontId="1" fillId="0" borderId="4" xfId="1" applyNumberFormat="1" applyFont="1" applyBorder="1"/>
    <xf numFmtId="172" fontId="0" fillId="0" borderId="4" xfId="1" applyNumberFormat="1" applyFont="1" applyBorder="1"/>
    <xf numFmtId="9" fontId="0" fillId="0" borderId="0" xfId="0" applyNumberFormat="1" applyFill="1" applyBorder="1"/>
    <xf numFmtId="9" fontId="0" fillId="0" borderId="0" xfId="0" applyNumberFormat="1"/>
    <xf numFmtId="9" fontId="3" fillId="2" borderId="1" xfId="0" applyNumberFormat="1" applyFont="1" applyFill="1" applyBorder="1" applyAlignment="1">
      <alignment wrapText="1"/>
    </xf>
    <xf numFmtId="9" fontId="1" fillId="0" borderId="1" xfId="1" applyNumberFormat="1" applyFont="1" applyFill="1" applyBorder="1"/>
    <xf numFmtId="9" fontId="0" fillId="0" borderId="1" xfId="1" applyNumberFormat="1" applyFont="1" applyFill="1" applyBorder="1"/>
    <xf numFmtId="9" fontId="133" fillId="0" borderId="1" xfId="1" applyNumberFormat="1" applyFont="1" applyFill="1" applyBorder="1" applyAlignment="1">
      <alignment horizontal="right"/>
    </xf>
    <xf numFmtId="9" fontId="1" fillId="0" borderId="1" xfId="1" applyNumberFormat="1" applyFont="1" applyBorder="1"/>
    <xf numFmtId="9" fontId="4" fillId="0" borderId="8" xfId="1" applyNumberFormat="1" applyFont="1" applyBorder="1"/>
    <xf numFmtId="9" fontId="3" fillId="0" borderId="0" xfId="0" applyNumberFormat="1" applyFont="1"/>
    <xf numFmtId="9" fontId="3" fillId="0" borderId="0" xfId="0" applyNumberFormat="1" applyFont="1" applyFill="1" applyBorder="1"/>
    <xf numFmtId="9" fontId="0" fillId="0" borderId="1" xfId="1" applyNumberFormat="1" applyFont="1" applyBorder="1"/>
    <xf numFmtId="177" fontId="0" fillId="0" borderId="1" xfId="2" applyNumberFormat="1" applyFont="1" applyFill="1" applyBorder="1"/>
    <xf numFmtId="43" fontId="3" fillId="0" borderId="0" xfId="0" applyNumberFormat="1" applyFont="1"/>
    <xf numFmtId="9" fontId="2" fillId="0" borderId="0" xfId="1" applyFont="1"/>
    <xf numFmtId="3" fontId="0" fillId="0" borderId="0" xfId="0" applyNumberFormat="1" applyFill="1"/>
    <xf numFmtId="176" fontId="0" fillId="0" borderId="0" xfId="0" applyNumberFormat="1" applyFill="1"/>
    <xf numFmtId="0" fontId="0" fillId="0" borderId="0" xfId="0"/>
    <xf numFmtId="164" fontId="0" fillId="0" borderId="0" xfId="0" applyNumberFormat="1"/>
    <xf numFmtId="3" fontId="0" fillId="0" borderId="1" xfId="0" applyNumberFormat="1" applyFill="1" applyBorder="1" applyAlignment="1">
      <alignment horizontal="right"/>
    </xf>
    <xf numFmtId="0" fontId="0" fillId="0" borderId="1" xfId="0" applyFill="1" applyBorder="1" applyAlignment="1">
      <alignment wrapText="1"/>
    </xf>
    <xf numFmtId="1" fontId="0" fillId="0" borderId="1" xfId="0" applyNumberFormat="1" applyFill="1" applyBorder="1"/>
    <xf numFmtId="176" fontId="3" fillId="0" borderId="1" xfId="0" applyNumberFormat="1" applyFont="1" applyFill="1" applyBorder="1"/>
    <xf numFmtId="0" fontId="22" fillId="0" borderId="1" xfId="0" applyFont="1" applyBorder="1" applyAlignment="1">
      <alignment horizontal="left" vertical="top" wrapText="1"/>
    </xf>
    <xf numFmtId="175" fontId="0" fillId="0" borderId="1" xfId="0" applyNumberFormat="1" applyBorder="1" applyAlignment="1">
      <alignment vertical="top"/>
    </xf>
    <xf numFmtId="9" fontId="0" fillId="0" borderId="1" xfId="0" applyNumberFormat="1" applyBorder="1" applyAlignment="1">
      <alignment vertical="top"/>
    </xf>
    <xf numFmtId="3" fontId="0" fillId="0" borderId="1" xfId="0" applyNumberFormat="1" applyBorder="1" applyAlignment="1">
      <alignment vertical="top"/>
    </xf>
    <xf numFmtId="9" fontId="22" fillId="0" borderId="1" xfId="0" applyNumberFormat="1" applyFont="1" applyFill="1" applyBorder="1" applyAlignment="1">
      <alignment horizontal="right" vertical="top" wrapText="1"/>
    </xf>
    <xf numFmtId="9" fontId="22" fillId="0" borderId="1" xfId="1" applyFont="1" applyBorder="1" applyAlignment="1">
      <alignment horizontal="right" vertical="top"/>
    </xf>
    <xf numFmtId="175" fontId="3" fillId="0" borderId="1" xfId="0" applyNumberFormat="1" applyFont="1" applyFill="1" applyBorder="1" applyAlignment="1">
      <alignment vertical="top"/>
    </xf>
    <xf numFmtId="9" fontId="3" fillId="0" borderId="1" xfId="0" applyNumberFormat="1" applyFont="1" applyBorder="1" applyAlignment="1">
      <alignment vertical="top"/>
    </xf>
    <xf numFmtId="165" fontId="23" fillId="0" borderId="1" xfId="2" applyNumberFormat="1" applyFont="1" applyBorder="1" applyAlignment="1">
      <alignment horizontal="right" vertical="top" wrapText="1"/>
    </xf>
    <xf numFmtId="9" fontId="23" fillId="0" borderId="1" xfId="0" applyNumberFormat="1" applyFont="1" applyFill="1" applyBorder="1" applyAlignment="1">
      <alignment horizontal="right" vertical="top" wrapText="1"/>
    </xf>
    <xf numFmtId="3" fontId="3" fillId="0" borderId="1" xfId="0" applyNumberFormat="1" applyFont="1" applyFill="1" applyBorder="1" applyAlignment="1">
      <alignment vertical="top"/>
    </xf>
    <xf numFmtId="9" fontId="23" fillId="0" borderId="1" xfId="1" applyFont="1" applyBorder="1" applyAlignment="1">
      <alignment horizontal="right" vertical="top"/>
    </xf>
    <xf numFmtId="166" fontId="0" fillId="0" borderId="1" xfId="3" applyNumberFormat="1" applyFont="1" applyBorder="1" applyAlignment="1">
      <alignment horizontal="right"/>
    </xf>
    <xf numFmtId="0" fontId="3" fillId="0" borderId="1" xfId="0" applyFont="1" applyFill="1" applyBorder="1" applyAlignment="1">
      <alignment wrapText="1"/>
    </xf>
    <xf numFmtId="0" fontId="0" fillId="0" borderId="1" xfId="0" applyFill="1" applyBorder="1" applyAlignment="1">
      <alignment horizontal="right" wrapText="1"/>
    </xf>
    <xf numFmtId="0" fontId="4" fillId="0" borderId="1" xfId="0" applyFont="1" applyFill="1" applyBorder="1" applyAlignment="1">
      <alignment horizontal="right"/>
    </xf>
    <xf numFmtId="164" fontId="4" fillId="0" borderId="1" xfId="0" applyNumberFormat="1" applyFont="1" applyFill="1" applyBorder="1"/>
    <xf numFmtId="0" fontId="0" fillId="0" borderId="1" xfId="0" applyBorder="1"/>
    <xf numFmtId="0" fontId="3" fillId="0" borderId="1" xfId="0" applyFont="1" applyBorder="1"/>
    <xf numFmtId="0" fontId="0" fillId="2" borderId="1" xfId="0" applyFill="1" applyBorder="1"/>
    <xf numFmtId="0" fontId="3" fillId="2" borderId="1" xfId="0" applyFont="1" applyFill="1" applyBorder="1" applyAlignment="1">
      <alignment wrapText="1"/>
    </xf>
    <xf numFmtId="9" fontId="3" fillId="0" borderId="1" xfId="1" applyFont="1" applyBorder="1"/>
    <xf numFmtId="166" fontId="3" fillId="0" borderId="1" xfId="3" applyNumberFormat="1" applyFont="1" applyBorder="1"/>
    <xf numFmtId="166" fontId="22" fillId="0" borderId="1" xfId="3" applyNumberFormat="1" applyFont="1" applyBorder="1"/>
    <xf numFmtId="166" fontId="1" fillId="0" borderId="1" xfId="3" applyNumberFormat="1" applyFont="1" applyBorder="1"/>
    <xf numFmtId="9" fontId="1" fillId="0" borderId="1" xfId="1" applyFont="1" applyBorder="1"/>
    <xf numFmtId="177" fontId="1" fillId="0" borderId="1" xfId="2" applyNumberFormat="1" applyFont="1" applyFill="1" applyBorder="1" applyAlignment="1">
      <alignment horizontal="right"/>
    </xf>
    <xf numFmtId="9" fontId="0" fillId="0" borderId="0" xfId="0" applyNumberFormat="1" applyFill="1"/>
    <xf numFmtId="10" fontId="0" fillId="0" borderId="0" xfId="0" applyNumberFormat="1"/>
    <xf numFmtId="0" fontId="3" fillId="2" borderId="5" xfId="0" applyFont="1" applyFill="1" applyBorder="1" applyAlignment="1">
      <alignment horizontal="right"/>
    </xf>
    <xf numFmtId="0" fontId="0" fillId="2" borderId="1" xfId="0" applyFill="1" applyBorder="1" applyAlignment="1">
      <alignment horizontal="right"/>
    </xf>
    <xf numFmtId="0" fontId="3" fillId="2" borderId="6" xfId="0" applyFont="1" applyFill="1" applyBorder="1" applyAlignment="1">
      <alignment horizontal="right"/>
    </xf>
    <xf numFmtId="0" fontId="3" fillId="2" borderId="2" xfId="0" applyFont="1" applyFill="1" applyBorder="1" applyAlignment="1">
      <alignment horizontal="right" wrapText="1"/>
    </xf>
    <xf numFmtId="0" fontId="3" fillId="0" borderId="0" xfId="0" applyFont="1" applyBorder="1" applyAlignment="1">
      <alignment horizontal="left"/>
    </xf>
    <xf numFmtId="166" fontId="3" fillId="2" borderId="1" xfId="3" applyNumberFormat="1" applyFont="1" applyFill="1" applyBorder="1" applyAlignment="1">
      <alignment horizontal="right" vertical="top" wrapText="1"/>
    </xf>
    <xf numFmtId="0" fontId="3" fillId="2" borderId="16" xfId="0" applyFont="1" applyFill="1" applyBorder="1" applyAlignment="1">
      <alignment horizontal="right"/>
    </xf>
    <xf numFmtId="0" fontId="23" fillId="2" borderId="16" xfId="0" applyFont="1" applyFill="1" applyBorder="1" applyAlignment="1">
      <alignment horizontal="right"/>
    </xf>
    <xf numFmtId="0" fontId="140" fillId="2" borderId="2" xfId="0" applyFont="1" applyFill="1" applyBorder="1" applyAlignment="1">
      <alignment horizontal="right"/>
    </xf>
    <xf numFmtId="0" fontId="0" fillId="0" borderId="8" xfId="0" applyFont="1" applyBorder="1"/>
    <xf numFmtId="49" fontId="0" fillId="0" borderId="8" xfId="0" applyNumberFormat="1" applyFont="1" applyBorder="1" applyAlignment="1">
      <alignment vertical="top"/>
    </xf>
    <xf numFmtId="49" fontId="0" fillId="0" borderId="8" xfId="0" applyNumberFormat="1" applyFont="1" applyFill="1" applyBorder="1" applyAlignment="1">
      <alignment vertical="top"/>
    </xf>
    <xf numFmtId="0" fontId="3" fillId="0" borderId="8" xfId="0" applyFont="1" applyFill="1" applyBorder="1"/>
    <xf numFmtId="0" fontId="0" fillId="0" borderId="14" xfId="0" applyFont="1" applyFill="1" applyBorder="1"/>
    <xf numFmtId="0" fontId="3" fillId="2" borderId="12" xfId="0" applyFont="1" applyFill="1" applyBorder="1" applyAlignment="1">
      <alignment horizontal="left" vertical="top" wrapText="1"/>
    </xf>
    <xf numFmtId="0" fontId="23" fillId="2" borderId="2" xfId="0" applyFont="1" applyFill="1" applyBorder="1" applyAlignment="1">
      <alignment horizontal="left" vertical="top" wrapText="1"/>
    </xf>
    <xf numFmtId="2" fontId="3" fillId="2" borderId="2" xfId="0" applyNumberFormat="1" applyFont="1" applyFill="1" applyBorder="1" applyAlignment="1">
      <alignment horizontal="left" vertical="top" wrapText="1"/>
    </xf>
    <xf numFmtId="0" fontId="3" fillId="2" borderId="2" xfId="0" applyFont="1" applyFill="1" applyBorder="1" applyAlignment="1">
      <alignment horizontal="left"/>
    </xf>
    <xf numFmtId="0" fontId="3" fillId="0" borderId="9" xfId="0" applyFont="1" applyBorder="1"/>
    <xf numFmtId="165" fontId="3" fillId="0" borderId="10" xfId="2" applyNumberFormat="1" applyFont="1" applyBorder="1"/>
    <xf numFmtId="165" fontId="3" fillId="0" borderId="10" xfId="0" applyNumberFormat="1" applyFont="1" applyBorder="1"/>
    <xf numFmtId="172" fontId="1" fillId="0" borderId="10" xfId="1" applyNumberFormat="1" applyFont="1" applyBorder="1"/>
    <xf numFmtId="0" fontId="3" fillId="0" borderId="11" xfId="0" applyFont="1" applyBorder="1"/>
    <xf numFmtId="172" fontId="0" fillId="0" borderId="10" xfId="1" applyNumberFormat="1" applyFont="1" applyBorder="1"/>
    <xf numFmtId="0" fontId="3" fillId="0" borderId="7" xfId="0" applyFont="1" applyBorder="1"/>
    <xf numFmtId="0" fontId="118" fillId="0" borderId="7" xfId="0" applyFont="1" applyBorder="1" applyAlignment="1">
      <alignment horizontal="center" wrapText="1"/>
    </xf>
    <xf numFmtId="0" fontId="118" fillId="0" borderId="7" xfId="0" applyFont="1" applyBorder="1" applyAlignment="1">
      <alignment wrapText="1"/>
    </xf>
    <xf numFmtId="0" fontId="23" fillId="2" borderId="5"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3" fillId="2" borderId="1" xfId="0" applyFont="1" applyFill="1" applyBorder="1" applyAlignment="1">
      <alignment horizontal="center"/>
    </xf>
    <xf numFmtId="0" fontId="3" fillId="0" borderId="0" xfId="0" applyFont="1" applyAlignment="1">
      <alignment horizontal="left"/>
    </xf>
    <xf numFmtId="0" fontId="7" fillId="2" borderId="5"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7" fillId="2" borderId="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87" fillId="0" borderId="0" xfId="0" applyFont="1" applyBorder="1" applyAlignment="1">
      <alignment horizontal="left" wrapText="1"/>
    </xf>
    <xf numFmtId="0" fontId="88" fillId="0" borderId="0" xfId="0" applyFont="1" applyBorder="1" applyAlignment="1">
      <alignment horizontal="left" wrapText="1"/>
    </xf>
    <xf numFmtId="0" fontId="89" fillId="0" borderId="0" xfId="0" applyFont="1" applyFill="1" applyBorder="1" applyAlignment="1">
      <alignment horizontal="left" wrapText="1"/>
    </xf>
    <xf numFmtId="0" fontId="89" fillId="0" borderId="0" xfId="0" applyFont="1" applyAlignment="1">
      <alignment horizontal="left"/>
    </xf>
    <xf numFmtId="0" fontId="23" fillId="0" borderId="4" xfId="0" applyFont="1" applyBorder="1" applyAlignment="1">
      <alignment horizontal="left" vertical="top"/>
    </xf>
    <xf numFmtId="0" fontId="23" fillId="0" borderId="16" xfId="0" applyFont="1" applyBorder="1" applyAlignment="1">
      <alignment horizontal="left" vertical="top"/>
    </xf>
    <xf numFmtId="0" fontId="23" fillId="0" borderId="2" xfId="0" applyFont="1" applyBorder="1" applyAlignment="1">
      <alignment horizontal="left" vertical="top"/>
    </xf>
    <xf numFmtId="0" fontId="88" fillId="0" borderId="0" xfId="0" applyFont="1" applyFill="1" applyBorder="1" applyAlignment="1">
      <alignment horizontal="left" wrapText="1"/>
    </xf>
    <xf numFmtId="0" fontId="87" fillId="0" borderId="0" xfId="0" applyFont="1" applyBorder="1" applyAlignment="1">
      <alignment horizontal="left" vertical="center" wrapText="1"/>
    </xf>
    <xf numFmtId="0" fontId="23" fillId="2" borderId="5" xfId="0" applyFont="1" applyFill="1" applyBorder="1" applyAlignment="1">
      <alignment horizontal="left" wrapText="1"/>
    </xf>
    <xf numFmtId="0" fontId="23" fillId="2" borderId="7" xfId="0" applyFont="1" applyFill="1" applyBorder="1" applyAlignment="1">
      <alignment horizontal="left" wrapText="1"/>
    </xf>
    <xf numFmtId="0" fontId="23" fillId="2" borderId="8" xfId="0" applyFont="1" applyFill="1" applyBorder="1" applyAlignment="1">
      <alignment horizontal="left" wrapText="1"/>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8" fontId="0" fillId="0" borderId="5" xfId="0" applyNumberFormat="1" applyBorder="1" applyAlignment="1">
      <alignment horizontal="center"/>
    </xf>
    <xf numFmtId="168" fontId="0" fillId="0" borderId="7" xfId="0" applyNumberFormat="1" applyBorder="1" applyAlignment="1">
      <alignment horizontal="center"/>
    </xf>
    <xf numFmtId="168" fontId="0" fillId="0" borderId="8" xfId="0" applyNumberFormat="1" applyBorder="1" applyAlignment="1">
      <alignment horizontal="center"/>
    </xf>
    <xf numFmtId="0" fontId="3" fillId="0" borderId="5"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0" xfId="0" applyFont="1" applyAlignment="1">
      <alignment horizontal="left" wrapText="1"/>
    </xf>
    <xf numFmtId="0" fontId="21" fillId="2" borderId="5" xfId="0" applyFont="1" applyFill="1" applyBorder="1" applyAlignment="1">
      <alignment horizontal="left"/>
    </xf>
    <xf numFmtId="0" fontId="21" fillId="2" borderId="7" xfId="0" applyFont="1" applyFill="1" applyBorder="1" applyAlignment="1">
      <alignment horizontal="left"/>
    </xf>
    <xf numFmtId="0" fontId="21" fillId="2" borderId="8" xfId="0" applyFont="1" applyFill="1" applyBorder="1" applyAlignment="1">
      <alignment horizontal="left"/>
    </xf>
    <xf numFmtId="0" fontId="21" fillId="2" borderId="1" xfId="0" applyFont="1" applyFill="1" applyBorder="1" applyAlignment="1">
      <alignment horizontal="left"/>
    </xf>
    <xf numFmtId="0" fontId="3" fillId="0" borderId="1" xfId="0" applyFont="1" applyFill="1" applyBorder="1" applyAlignment="1">
      <alignment horizontal="left" wrapText="1"/>
    </xf>
    <xf numFmtId="0" fontId="121" fillId="0" borderId="1" xfId="0" applyFont="1" applyFill="1" applyBorder="1" applyAlignment="1">
      <alignment horizontal="left"/>
    </xf>
    <xf numFmtId="0" fontId="121" fillId="0" borderId="1" xfId="0" applyFont="1" applyFill="1" applyBorder="1" applyAlignment="1">
      <alignment horizontal="left"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8" fillId="0" borderId="0" xfId="0" applyFont="1" applyFill="1" applyAlignment="1">
      <alignment horizontal="left" wrapText="1"/>
    </xf>
    <xf numFmtId="0" fontId="0" fillId="0" borderId="5" xfId="0" applyBorder="1" applyAlignment="1">
      <alignment horizontal="center"/>
    </xf>
    <xf numFmtId="0" fontId="0" fillId="0" borderId="8" xfId="0" applyBorder="1" applyAlignment="1">
      <alignment horizontal="center"/>
    </xf>
    <xf numFmtId="0" fontId="9" fillId="2" borderId="5"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8" fillId="0" borderId="0" xfId="0" applyFont="1" applyAlignment="1">
      <alignment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5"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1" xfId="0" applyFont="1" applyFill="1" applyBorder="1" applyAlignment="1">
      <alignment horizontal="center" wrapText="1"/>
    </xf>
    <xf numFmtId="0" fontId="3" fillId="2" borderId="6" xfId="0" applyFont="1" applyFill="1" applyBorder="1" applyAlignment="1">
      <alignment horizontal="left"/>
    </xf>
    <xf numFmtId="0" fontId="3" fillId="2" borderId="3" xfId="0" applyFont="1" applyFill="1" applyBorder="1" applyAlignment="1">
      <alignment horizontal="left"/>
    </xf>
    <xf numFmtId="0" fontId="3" fillId="2" borderId="12" xfId="0" applyFont="1" applyFill="1" applyBorder="1" applyAlignment="1">
      <alignment horizontal="left"/>
    </xf>
    <xf numFmtId="0" fontId="21" fillId="2" borderId="9" xfId="0" applyFont="1" applyFill="1" applyBorder="1" applyAlignment="1">
      <alignment horizontal="left"/>
    </xf>
    <xf numFmtId="0" fontId="21" fillId="2" borderId="10" xfId="0" applyFont="1" applyFill="1" applyBorder="1" applyAlignment="1">
      <alignment horizontal="left"/>
    </xf>
    <xf numFmtId="0" fontId="21" fillId="2" borderId="11" xfId="0" applyFont="1" applyFill="1" applyBorder="1" applyAlignment="1">
      <alignment horizontal="left"/>
    </xf>
    <xf numFmtId="0" fontId="21" fillId="2" borderId="13" xfId="0" applyFont="1" applyFill="1" applyBorder="1" applyAlignment="1">
      <alignment horizontal="left"/>
    </xf>
    <xf numFmtId="0" fontId="21" fillId="2" borderId="0" xfId="0" applyFont="1" applyFill="1" applyBorder="1" applyAlignment="1">
      <alignment horizontal="left"/>
    </xf>
  </cellXfs>
  <cellStyles count="351">
    <cellStyle name="%" xfId="14"/>
    <cellStyle name="% 2" xfId="15"/>
    <cellStyle name="%_PEF FSBR2011" xfId="16"/>
    <cellStyle name="]_x000d__x000a_Zoomed=1_x000d__x000a_Row=0_x000d__x000a_Column=0_x000d__x000a_Height=0_x000d__x000a_Width=0_x000d__x000a_FontName=FoxFont_x000d__x000a_FontStyle=0_x000d__x000a_FontSize=9_x000d__x000a_PrtFontName=FoxPrin" xfId="17"/>
    <cellStyle name="_TableHead" xfId="18"/>
    <cellStyle name="1dp" xfId="19"/>
    <cellStyle name="1dp 2" xfId="20"/>
    <cellStyle name="20% - Accent1 2" xfId="21"/>
    <cellStyle name="20% - Accent2 2" xfId="22"/>
    <cellStyle name="20% - Accent3 2" xfId="23"/>
    <cellStyle name="20% - Accent4 2" xfId="24"/>
    <cellStyle name="20% - Accent5 2" xfId="25"/>
    <cellStyle name="20% - Accent6 2" xfId="26"/>
    <cellStyle name="3dp" xfId="27"/>
    <cellStyle name="3dp 2" xfId="28"/>
    <cellStyle name="40% - Accent1 2" xfId="29"/>
    <cellStyle name="40% - Accent2 2" xfId="30"/>
    <cellStyle name="40% - Accent3 2" xfId="31"/>
    <cellStyle name="40% - Accent4 2" xfId="32"/>
    <cellStyle name="40% - Accent5 2" xfId="33"/>
    <cellStyle name="40% - Accent6 2" xfId="34"/>
    <cellStyle name="4dp" xfId="35"/>
    <cellStyle name="4dp 2" xfId="36"/>
    <cellStyle name="60% - Accent1 2" xfId="37"/>
    <cellStyle name="60% - Accent2 2" xfId="38"/>
    <cellStyle name="60% - Accent3 2" xfId="39"/>
    <cellStyle name="60% - Accent4 2" xfId="40"/>
    <cellStyle name="60% - Accent5 2" xfId="41"/>
    <cellStyle name="60% - Accent6 2" xfId="42"/>
    <cellStyle name="Accent1 2" xfId="43"/>
    <cellStyle name="Accent2 2" xfId="44"/>
    <cellStyle name="Accent3 2" xfId="45"/>
    <cellStyle name="Accent4 2" xfId="46"/>
    <cellStyle name="Accent5 2" xfId="47"/>
    <cellStyle name="Accent6 2" xfId="48"/>
    <cellStyle name="Bad 2" xfId="49"/>
    <cellStyle name="Bid £m format" xfId="50"/>
    <cellStyle name="Calculation 2" xfId="51"/>
    <cellStyle name="Check Cell 2" xfId="52"/>
    <cellStyle name="CIL" xfId="53"/>
    <cellStyle name="CIU" xfId="54"/>
    <cellStyle name="Comma" xfId="2" builtinId="3"/>
    <cellStyle name="Comma [0] 2" xfId="55"/>
    <cellStyle name="Comma [0] 3" xfId="56"/>
    <cellStyle name="Comma 2" xfId="8"/>
    <cellStyle name="Comma 3" xfId="57"/>
    <cellStyle name="Comma 3 2" xfId="58"/>
    <cellStyle name="Comma 4" xfId="59"/>
    <cellStyle name="Currency" xfId="3" builtinId="4"/>
    <cellStyle name="Currency 2" xfId="60"/>
    <cellStyle name="Description" xfId="61"/>
    <cellStyle name="Euro" xfId="62"/>
    <cellStyle name="Explanatory Text 2" xfId="63"/>
    <cellStyle name="Flash" xfId="64"/>
    <cellStyle name="footnote ref" xfId="65"/>
    <cellStyle name="footnote text" xfId="66"/>
    <cellStyle name="General" xfId="67"/>
    <cellStyle name="General 2" xfId="68"/>
    <cellStyle name="Good 2" xfId="69"/>
    <cellStyle name="Grey" xfId="70"/>
    <cellStyle name="HeaderLabel" xfId="71"/>
    <cellStyle name="HeaderText" xfId="72"/>
    <cellStyle name="Heading 1 2" xfId="73"/>
    <cellStyle name="Heading 1 2 2" xfId="74"/>
    <cellStyle name="Heading 1 2_asset sales" xfId="75"/>
    <cellStyle name="Heading 1 3" xfId="76"/>
    <cellStyle name="Heading 1 4" xfId="77"/>
    <cellStyle name="Heading 2 2" xfId="78"/>
    <cellStyle name="Heading 2 3" xfId="79"/>
    <cellStyle name="Heading 3 2" xfId="80"/>
    <cellStyle name="Heading 3 3" xfId="81"/>
    <cellStyle name="Heading 4 2" xfId="82"/>
    <cellStyle name="Heading 4 3" xfId="83"/>
    <cellStyle name="Heading 5" xfId="84"/>
    <cellStyle name="Heading 6" xfId="85"/>
    <cellStyle name="Heading 7" xfId="86"/>
    <cellStyle name="Heading 8" xfId="87"/>
    <cellStyle name="Hyperlink" xfId="6" builtinId="8"/>
    <cellStyle name="Hyperlink 2" xfId="88"/>
    <cellStyle name="Hyperlink 2 2" xfId="89"/>
    <cellStyle name="Hyperlink 3" xfId="90"/>
    <cellStyle name="Hyperlink 4" xfId="350"/>
    <cellStyle name="Hyperlink_hlf in real terms working 070812 no formulas" xfId="4"/>
    <cellStyle name="Information" xfId="91"/>
    <cellStyle name="Input [yellow]" xfId="92"/>
    <cellStyle name="Input 10" xfId="93"/>
    <cellStyle name="Input 11" xfId="94"/>
    <cellStyle name="Input 12" xfId="95"/>
    <cellStyle name="Input 13" xfId="96"/>
    <cellStyle name="Input 14" xfId="97"/>
    <cellStyle name="Input 15" xfId="98"/>
    <cellStyle name="Input 16" xfId="99"/>
    <cellStyle name="Input 17" xfId="100"/>
    <cellStyle name="Input 18" xfId="101"/>
    <cellStyle name="Input 19" xfId="102"/>
    <cellStyle name="Input 2" xfId="103"/>
    <cellStyle name="Input 3" xfId="104"/>
    <cellStyle name="Input 4" xfId="105"/>
    <cellStyle name="Input 5" xfId="106"/>
    <cellStyle name="Input 6" xfId="107"/>
    <cellStyle name="Input 7" xfId="108"/>
    <cellStyle name="Input 8" xfId="109"/>
    <cellStyle name="Input 9" xfId="110"/>
    <cellStyle name="LabelIntersect" xfId="111"/>
    <cellStyle name="LabelLeft" xfId="112"/>
    <cellStyle name="LabelTop" xfId="113"/>
    <cellStyle name="Linked Cell 2" xfId="114"/>
    <cellStyle name="Mik" xfId="115"/>
    <cellStyle name="Mik 2" xfId="116"/>
    <cellStyle name="Mik_For fiscal tables" xfId="117"/>
    <cellStyle name="N" xfId="118"/>
    <cellStyle name="N 2" xfId="119"/>
    <cellStyle name="Neutral 2" xfId="120"/>
    <cellStyle name="Normal" xfId="0" builtinId="0"/>
    <cellStyle name="Normal - Style1" xfId="121"/>
    <cellStyle name="Normal - Style2" xfId="122"/>
    <cellStyle name="Normal - Style3" xfId="123"/>
    <cellStyle name="Normal - Style4" xfId="124"/>
    <cellStyle name="Normal - Style5" xfId="125"/>
    <cellStyle name="Normal 10" xfId="126"/>
    <cellStyle name="Normal 10 2" xfId="127"/>
    <cellStyle name="Normal 11" xfId="128"/>
    <cellStyle name="Normal 11 10" xfId="129"/>
    <cellStyle name="Normal 11 11" xfId="130"/>
    <cellStyle name="Normal 11 2" xfId="131"/>
    <cellStyle name="Normal 11 3" xfId="132"/>
    <cellStyle name="Normal 11 4" xfId="133"/>
    <cellStyle name="Normal 11 5" xfId="134"/>
    <cellStyle name="Normal 11 6" xfId="135"/>
    <cellStyle name="Normal 11 7" xfId="136"/>
    <cellStyle name="Normal 11 8" xfId="137"/>
    <cellStyle name="Normal 11 9" xfId="138"/>
    <cellStyle name="Normal 12" xfId="139"/>
    <cellStyle name="Normal 12 2" xfId="140"/>
    <cellStyle name="Normal 13" xfId="141"/>
    <cellStyle name="Normal 13 2" xfId="142"/>
    <cellStyle name="Normal 14" xfId="143"/>
    <cellStyle name="Normal 14 2" xfId="144"/>
    <cellStyle name="Normal 15" xfId="145"/>
    <cellStyle name="Normal 15 2" xfId="146"/>
    <cellStyle name="Normal 16" xfId="147"/>
    <cellStyle name="Normal 16 2" xfId="148"/>
    <cellStyle name="Normal 16 3" xfId="149"/>
    <cellStyle name="Normal 17" xfId="150"/>
    <cellStyle name="Normal 17 2" xfId="151"/>
    <cellStyle name="Normal 18" xfId="152"/>
    <cellStyle name="Normal 18 2" xfId="153"/>
    <cellStyle name="Normal 18 3" xfId="154"/>
    <cellStyle name="Normal 19" xfId="155"/>
    <cellStyle name="Normal 19 2" xfId="156"/>
    <cellStyle name="Normal 19 3" xfId="157"/>
    <cellStyle name="Normal 2" xfId="7"/>
    <cellStyle name="Normal 2 2" xfId="9"/>
    <cellStyle name="Normal 2 2 2" xfId="159"/>
    <cellStyle name="Normal 2 2 3" xfId="158"/>
    <cellStyle name="Normal 2 3" xfId="160"/>
    <cellStyle name="Normal 20" xfId="161"/>
    <cellStyle name="Normal 20 2" xfId="162"/>
    <cellStyle name="Normal 21" xfId="163"/>
    <cellStyle name="Normal 21 2" xfId="164"/>
    <cellStyle name="Normal 21 3" xfId="165"/>
    <cellStyle name="Normal 21_Copy of Fiscal Tables" xfId="166"/>
    <cellStyle name="Normal 22" xfId="167"/>
    <cellStyle name="Normal 22 2" xfId="168"/>
    <cellStyle name="Normal 22 3" xfId="169"/>
    <cellStyle name="Normal 22_Copy of Fiscal Tables" xfId="170"/>
    <cellStyle name="Normal 23" xfId="171"/>
    <cellStyle name="Normal 24" xfId="172"/>
    <cellStyle name="Normal 25" xfId="173"/>
    <cellStyle name="Normal 26" xfId="174"/>
    <cellStyle name="Normal 27" xfId="175"/>
    <cellStyle name="Normal 28" xfId="176"/>
    <cellStyle name="Normal 29" xfId="177"/>
    <cellStyle name="Normal 3" xfId="10"/>
    <cellStyle name="Normal 3 10" xfId="178"/>
    <cellStyle name="Normal 3 11" xfId="179"/>
    <cellStyle name="Normal 3 2" xfId="180"/>
    <cellStyle name="Normal 3 2 2" xfId="181"/>
    <cellStyle name="Normal 3 3" xfId="182"/>
    <cellStyle name="Normal 3 4" xfId="183"/>
    <cellStyle name="Normal 3 5" xfId="184"/>
    <cellStyle name="Normal 3 6" xfId="185"/>
    <cellStyle name="Normal 3 7" xfId="186"/>
    <cellStyle name="Normal 3 8" xfId="187"/>
    <cellStyle name="Normal 3 9" xfId="188"/>
    <cellStyle name="Normal 3_asset sales" xfId="189"/>
    <cellStyle name="Normal 30" xfId="190"/>
    <cellStyle name="Normal 31" xfId="191"/>
    <cellStyle name="Normal 32" xfId="192"/>
    <cellStyle name="Normal 33" xfId="193"/>
    <cellStyle name="Normal 34" xfId="194"/>
    <cellStyle name="Normal 35" xfId="195"/>
    <cellStyle name="Normal 36" xfId="196"/>
    <cellStyle name="Normal 37" xfId="197"/>
    <cellStyle name="Normal 38" xfId="198"/>
    <cellStyle name="Normal 39" xfId="199"/>
    <cellStyle name="Normal 4" xfId="11"/>
    <cellStyle name="Normal 4 2" xfId="200"/>
    <cellStyle name="Normal 4 3" xfId="201"/>
    <cellStyle name="Normal 40" xfId="202"/>
    <cellStyle name="Normal 41" xfId="203"/>
    <cellStyle name="Normal 42" xfId="204"/>
    <cellStyle name="Normal 43" xfId="205"/>
    <cellStyle name="Normal 44" xfId="206"/>
    <cellStyle name="Normal 45" xfId="207"/>
    <cellStyle name="Normal 46" xfId="208"/>
    <cellStyle name="Normal 47" xfId="209"/>
    <cellStyle name="Normal 48" xfId="210"/>
    <cellStyle name="Normal 5" xfId="12"/>
    <cellStyle name="Normal 5 2" xfId="211"/>
    <cellStyle name="Normal 5 3" xfId="212"/>
    <cellStyle name="Normal 6" xfId="5"/>
    <cellStyle name="Normal 6 2" xfId="214"/>
    <cellStyle name="Normal 6 3" xfId="213"/>
    <cellStyle name="Normal 7" xfId="215"/>
    <cellStyle name="Normal 7 2" xfId="216"/>
    <cellStyle name="Normal 8" xfId="217"/>
    <cellStyle name="Normal 8 2" xfId="218"/>
    <cellStyle name="Normal 9" xfId="219"/>
    <cellStyle name="Normal 9 2" xfId="220"/>
    <cellStyle name="Note 2" xfId="221"/>
    <cellStyle name="Output 2" xfId="222"/>
    <cellStyle name="Output Amounts" xfId="223"/>
    <cellStyle name="Output Column Headings" xfId="224"/>
    <cellStyle name="Output Line Items" xfId="225"/>
    <cellStyle name="Output Report Heading" xfId="226"/>
    <cellStyle name="Output Report Title" xfId="227"/>
    <cellStyle name="P" xfId="228"/>
    <cellStyle name="P 2" xfId="229"/>
    <cellStyle name="Percent" xfId="1" builtinId="5"/>
    <cellStyle name="Percent [2]" xfId="230"/>
    <cellStyle name="Percent 2" xfId="231"/>
    <cellStyle name="Percent 3" xfId="232"/>
    <cellStyle name="Percent 3 2" xfId="233"/>
    <cellStyle name="Percent 4" xfId="234"/>
    <cellStyle name="Percent 4 2" xfId="235"/>
    <cellStyle name="Percent 5" xfId="236"/>
    <cellStyle name="Percent 6" xfId="237"/>
    <cellStyle name="Percent 7" xfId="238"/>
    <cellStyle name="Percent 8" xfId="239"/>
    <cellStyle name="Refdb standard" xfId="240"/>
    <cellStyle name="ReportData" xfId="241"/>
    <cellStyle name="ReportElements" xfId="242"/>
    <cellStyle name="ReportHeader" xfId="243"/>
    <cellStyle name="SAPBEXaggData" xfId="244"/>
    <cellStyle name="SAPBEXaggDataEmph" xfId="245"/>
    <cellStyle name="SAPBEXaggItem" xfId="246"/>
    <cellStyle name="SAPBEXaggItemX" xfId="247"/>
    <cellStyle name="SAPBEXchaText" xfId="248"/>
    <cellStyle name="SAPBEXexcBad7" xfId="249"/>
    <cellStyle name="SAPBEXexcBad8" xfId="250"/>
    <cellStyle name="SAPBEXexcBad9" xfId="251"/>
    <cellStyle name="SAPBEXexcCritical4" xfId="252"/>
    <cellStyle name="SAPBEXexcCritical5" xfId="253"/>
    <cellStyle name="SAPBEXexcCritical6" xfId="254"/>
    <cellStyle name="SAPBEXexcGood1" xfId="255"/>
    <cellStyle name="SAPBEXexcGood2" xfId="256"/>
    <cellStyle name="SAPBEXexcGood3" xfId="257"/>
    <cellStyle name="SAPBEXfilterDrill" xfId="258"/>
    <cellStyle name="SAPBEXfilterItem" xfId="259"/>
    <cellStyle name="SAPBEXfilterText" xfId="260"/>
    <cellStyle name="SAPBEXformats" xfId="261"/>
    <cellStyle name="SAPBEXheaderItem" xfId="262"/>
    <cellStyle name="SAPBEXheaderText" xfId="263"/>
    <cellStyle name="SAPBEXHLevel0" xfId="264"/>
    <cellStyle name="SAPBEXHLevel0X" xfId="265"/>
    <cellStyle name="SAPBEXHLevel1" xfId="266"/>
    <cellStyle name="SAPBEXHLevel1X" xfId="267"/>
    <cellStyle name="SAPBEXHLevel2" xfId="268"/>
    <cellStyle name="SAPBEXHLevel2X" xfId="269"/>
    <cellStyle name="SAPBEXHLevel3" xfId="270"/>
    <cellStyle name="SAPBEXHLevel3X" xfId="271"/>
    <cellStyle name="SAPBEXresData" xfId="272"/>
    <cellStyle name="SAPBEXresDataEmph" xfId="273"/>
    <cellStyle name="SAPBEXresItem" xfId="274"/>
    <cellStyle name="SAPBEXresItemX" xfId="275"/>
    <cellStyle name="SAPBEXstdData" xfId="276"/>
    <cellStyle name="SAPBEXstdDataEmph" xfId="277"/>
    <cellStyle name="SAPBEXstdItem" xfId="278"/>
    <cellStyle name="SAPBEXstdItemX" xfId="279"/>
    <cellStyle name="SAPBEXtitle" xfId="280"/>
    <cellStyle name="SAPBEXundefined" xfId="281"/>
    <cellStyle name="Style 1" xfId="13"/>
    <cellStyle name="Style1" xfId="282"/>
    <cellStyle name="Style2" xfId="283"/>
    <cellStyle name="Style3" xfId="284"/>
    <cellStyle name="Style4" xfId="285"/>
    <cellStyle name="Style5" xfId="286"/>
    <cellStyle name="Style6" xfId="287"/>
    <cellStyle name="Table Footnote" xfId="288"/>
    <cellStyle name="Table Footnote 2" xfId="289"/>
    <cellStyle name="Table Footnote 2 2" xfId="290"/>
    <cellStyle name="Table Footnote_Table 5.6 sales of assets 23Feb2010" xfId="291"/>
    <cellStyle name="Table Header" xfId="292"/>
    <cellStyle name="Table Header 2" xfId="293"/>
    <cellStyle name="Table Header 2 2" xfId="294"/>
    <cellStyle name="Table Header_Table 5.6 sales of assets 23Feb2010" xfId="295"/>
    <cellStyle name="Table Heading 1" xfId="296"/>
    <cellStyle name="Table Heading 1 2" xfId="297"/>
    <cellStyle name="Table Heading 1 2 2" xfId="298"/>
    <cellStyle name="Table Heading 1_Table 5.6 sales of assets 23Feb2010" xfId="299"/>
    <cellStyle name="Table Heading 2" xfId="300"/>
    <cellStyle name="Table Heading 2 2" xfId="301"/>
    <cellStyle name="Table Heading 2_Table 5.6 sales of assets 23Feb2010" xfId="302"/>
    <cellStyle name="Table Of Which" xfId="303"/>
    <cellStyle name="Table Of Which 2" xfId="304"/>
    <cellStyle name="Table Of Which_Table 5.6 sales of assets 23Feb2010" xfId="305"/>
    <cellStyle name="Table Row Billions" xfId="306"/>
    <cellStyle name="Table Row Billions 2" xfId="307"/>
    <cellStyle name="Table Row Billions Check" xfId="308"/>
    <cellStyle name="Table Row Billions Check 2" xfId="309"/>
    <cellStyle name="Table Row Billions Check 3" xfId="310"/>
    <cellStyle name="Table Row Billions Check_asset sales" xfId="311"/>
    <cellStyle name="Table Row Billions_Table 5.6 sales of assets 23Feb2010" xfId="312"/>
    <cellStyle name="Table Row Millions" xfId="313"/>
    <cellStyle name="Table Row Millions 2" xfId="314"/>
    <cellStyle name="Table Row Millions 2 2" xfId="315"/>
    <cellStyle name="Table Row Millions Check" xfId="316"/>
    <cellStyle name="Table Row Millions Check 2" xfId="317"/>
    <cellStyle name="Table Row Millions Check 3" xfId="318"/>
    <cellStyle name="Table Row Millions Check 4" xfId="319"/>
    <cellStyle name="Table Row Millions Check_asset sales" xfId="320"/>
    <cellStyle name="Table Row Millions_Table 5.6 sales of assets 23Feb2010" xfId="321"/>
    <cellStyle name="Table Row Percentage" xfId="322"/>
    <cellStyle name="Table Row Percentage 2" xfId="323"/>
    <cellStyle name="Table Row Percentage Check" xfId="324"/>
    <cellStyle name="Table Row Percentage Check 2" xfId="325"/>
    <cellStyle name="Table Row Percentage Check 3" xfId="326"/>
    <cellStyle name="Table Row Percentage Check_asset sales" xfId="327"/>
    <cellStyle name="Table Row Percentage_Table 5.6 sales of assets 23Feb2010" xfId="328"/>
    <cellStyle name="Table Total Billions" xfId="329"/>
    <cellStyle name="Table Total Billions 2" xfId="330"/>
    <cellStyle name="Table Total Billions_Table 5.6 sales of assets 23Feb2010" xfId="331"/>
    <cellStyle name="Table Total Millions" xfId="332"/>
    <cellStyle name="Table Total Millions 2" xfId="333"/>
    <cellStyle name="Table Total Millions 2 2" xfId="334"/>
    <cellStyle name="Table Total Millions_Table 5.6 sales of assets 23Feb2010" xfId="335"/>
    <cellStyle name="Table Total Percentage" xfId="336"/>
    <cellStyle name="Table Total Percentage 2" xfId="337"/>
    <cellStyle name="Table Total Percentage_Table 5.6 sales of assets 23Feb2010" xfId="338"/>
    <cellStyle name="Table Units" xfId="339"/>
    <cellStyle name="Table Units 2" xfId="340"/>
    <cellStyle name="Table Units 2 2" xfId="341"/>
    <cellStyle name="Table Units_Table 5.6 sales of assets 23Feb2010" xfId="342"/>
    <cellStyle name="Times New Roman" xfId="343"/>
    <cellStyle name="Title 2" xfId="344"/>
    <cellStyle name="Title 3" xfId="345"/>
    <cellStyle name="Title 4" xfId="346"/>
    <cellStyle name="Total 2" xfId="347"/>
    <cellStyle name="Warning Text 2" xfId="348"/>
    <cellStyle name="whole number" xfId="349"/>
  </cellStyles>
  <dxfs count="36">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7" formatCode="#,##0.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rgb="FF92D050"/>
        </patternFill>
      </fill>
      <border diagonalUp="0" diagonalDown="0" outline="0">
        <left style="thin">
          <color indexed="64"/>
        </left>
        <right style="thin">
          <color indexed="64"/>
        </right>
        <top/>
        <bottom/>
      </border>
    </dxf>
  </dxfs>
  <tableStyles count="0" defaultTableStyle="TableStyleLight15"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n-lt"/>
              </a:defRPr>
            </a:pPr>
            <a:r>
              <a:rPr lang="en-GB">
                <a:solidFill>
                  <a:schemeClr val="accent5">
                    <a:lumMod val="50000"/>
                  </a:schemeClr>
                </a:solidFill>
                <a:latin typeface="+mn-lt"/>
              </a:rPr>
              <a:t>35% decline</a:t>
            </a:r>
            <a:r>
              <a:rPr lang="en-GB" baseline="0">
                <a:solidFill>
                  <a:schemeClr val="accent5">
                    <a:lumMod val="50000"/>
                  </a:schemeClr>
                </a:solidFill>
                <a:latin typeface="+mn-lt"/>
              </a:rPr>
              <a:t> in </a:t>
            </a:r>
            <a:r>
              <a:rPr lang="en-GB">
                <a:solidFill>
                  <a:schemeClr val="accent5">
                    <a:lumMod val="50000"/>
                  </a:schemeClr>
                </a:solidFill>
                <a:latin typeface="+mn-lt"/>
              </a:rPr>
              <a:t>LA</a:t>
            </a:r>
            <a:r>
              <a:rPr lang="en-GB" baseline="0">
                <a:solidFill>
                  <a:schemeClr val="accent5">
                    <a:lumMod val="50000"/>
                  </a:schemeClr>
                </a:solidFill>
                <a:latin typeface="+mn-lt"/>
              </a:rPr>
              <a:t> historic environment staff</a:t>
            </a:r>
          </a:p>
          <a:p>
            <a:pPr>
              <a:defRPr>
                <a:latin typeface="+mn-lt"/>
              </a:defRPr>
            </a:pPr>
            <a:r>
              <a:rPr lang="en-GB" sz="1200" baseline="0">
                <a:latin typeface="+mn-lt"/>
              </a:rPr>
              <a:t>(2006-2018)</a:t>
            </a:r>
            <a:endParaRPr lang="en-GB" sz="1200">
              <a:latin typeface="+mn-lt"/>
            </a:endParaRPr>
          </a:p>
        </c:rich>
      </c:tx>
      <c:overlay val="0"/>
    </c:title>
    <c:autoTitleDeleted val="0"/>
    <c:plotArea>
      <c:layout/>
      <c:lineChart>
        <c:grouping val="standard"/>
        <c:varyColors val="0"/>
        <c:ser>
          <c:idx val="0"/>
          <c:order val="0"/>
          <c:tx>
            <c:strRef>
              <c:f>Summary!$B$60</c:f>
              <c:strCache>
                <c:ptCount val="1"/>
                <c:pt idx="0">
                  <c:v>LA Staff Conservation</c:v>
                </c:pt>
              </c:strCache>
            </c:strRef>
          </c:tx>
          <c:marker>
            <c:symbol val="diamond"/>
            <c:size val="4"/>
          </c:marker>
          <c:cat>
            <c:numRef>
              <c:f>Summary!$C$59:$O$59</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Summary!$C$60:$O$60</c:f>
              <c:numCache>
                <c:formatCode>_-* #,##0_-;\-* #,##0_-;_-* "-"??_-;_-@_-</c:formatCode>
                <c:ptCount val="13"/>
                <c:pt idx="0">
                  <c:v>816.77</c:v>
                </c:pt>
                <c:pt idx="2">
                  <c:v>756.34</c:v>
                </c:pt>
                <c:pt idx="4">
                  <c:v>701.2</c:v>
                </c:pt>
                <c:pt idx="5">
                  <c:v>606.46</c:v>
                </c:pt>
                <c:pt idx="6">
                  <c:v>567.64</c:v>
                </c:pt>
                <c:pt idx="7">
                  <c:v>547.70000000000005</c:v>
                </c:pt>
                <c:pt idx="8">
                  <c:v>534.6</c:v>
                </c:pt>
                <c:pt idx="9">
                  <c:v>527.37</c:v>
                </c:pt>
                <c:pt idx="10" formatCode="0">
                  <c:v>524.6</c:v>
                </c:pt>
                <c:pt idx="11" formatCode="0">
                  <c:v>517.70000000000005</c:v>
                </c:pt>
                <c:pt idx="12" formatCode="0">
                  <c:v>533</c:v>
                </c:pt>
              </c:numCache>
            </c:numRef>
          </c:val>
          <c:smooth val="0"/>
          <c:extLst>
            <c:ext xmlns:c16="http://schemas.microsoft.com/office/drawing/2014/chart" uri="{C3380CC4-5D6E-409C-BE32-E72D297353CC}">
              <c16:uniqueId val="{00000000-984C-4ADB-89FB-15B8ED321C52}"/>
            </c:ext>
          </c:extLst>
        </c:ser>
        <c:ser>
          <c:idx val="1"/>
          <c:order val="1"/>
          <c:tx>
            <c:strRef>
              <c:f>Summary!$B$61</c:f>
              <c:strCache>
                <c:ptCount val="1"/>
                <c:pt idx="0">
                  <c:v>LA Staff Archaeology</c:v>
                </c:pt>
              </c:strCache>
            </c:strRef>
          </c:tx>
          <c:marker>
            <c:symbol val="square"/>
            <c:size val="4"/>
          </c:marker>
          <c:cat>
            <c:numRef>
              <c:f>Summary!$C$59:$O$59</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Summary!$C$61:$O$61</c:f>
              <c:numCache>
                <c:formatCode>_-* #,##0_-;\-* #,##0_-;_-* "-"??_-;_-@_-</c:formatCode>
                <c:ptCount val="13"/>
                <c:pt idx="0">
                  <c:v>407.15</c:v>
                </c:pt>
                <c:pt idx="2">
                  <c:v>401.14</c:v>
                </c:pt>
                <c:pt idx="4">
                  <c:v>385.25</c:v>
                </c:pt>
                <c:pt idx="5">
                  <c:v>351.05</c:v>
                </c:pt>
                <c:pt idx="6">
                  <c:v>341.8</c:v>
                </c:pt>
                <c:pt idx="7">
                  <c:v>332.01</c:v>
                </c:pt>
                <c:pt idx="8">
                  <c:v>300.5</c:v>
                </c:pt>
                <c:pt idx="9">
                  <c:v>318.18</c:v>
                </c:pt>
                <c:pt idx="10" formatCode="0">
                  <c:v>271.7</c:v>
                </c:pt>
                <c:pt idx="11" formatCode="0">
                  <c:v>262.8</c:v>
                </c:pt>
                <c:pt idx="12" formatCode="0">
                  <c:v>265</c:v>
                </c:pt>
              </c:numCache>
            </c:numRef>
          </c:val>
          <c:smooth val="0"/>
          <c:extLst>
            <c:ext xmlns:c16="http://schemas.microsoft.com/office/drawing/2014/chart" uri="{C3380CC4-5D6E-409C-BE32-E72D297353CC}">
              <c16:uniqueId val="{00000001-984C-4ADB-89FB-15B8ED321C52}"/>
            </c:ext>
          </c:extLst>
        </c:ser>
        <c:dLbls>
          <c:showLegendKey val="0"/>
          <c:showVal val="0"/>
          <c:showCatName val="0"/>
          <c:showSerName val="0"/>
          <c:showPercent val="0"/>
          <c:showBubbleSize val="0"/>
        </c:dLbls>
        <c:marker val="1"/>
        <c:smooth val="0"/>
        <c:axId val="96277248"/>
        <c:axId val="96321536"/>
      </c:lineChart>
      <c:catAx>
        <c:axId val="96277248"/>
        <c:scaling>
          <c:orientation val="minMax"/>
        </c:scaling>
        <c:delete val="0"/>
        <c:axPos val="b"/>
        <c:numFmt formatCode="General" sourceLinked="1"/>
        <c:majorTickMark val="none"/>
        <c:minorTickMark val="none"/>
        <c:tickLblPos val="nextTo"/>
        <c:txPr>
          <a:bodyPr/>
          <a:lstStyle/>
          <a:p>
            <a:pPr>
              <a:defRPr sz="1100" b="1"/>
            </a:pPr>
            <a:endParaRPr lang="en-US"/>
          </a:p>
        </c:txPr>
        <c:crossAx val="96321536"/>
        <c:crosses val="autoZero"/>
        <c:auto val="1"/>
        <c:lblAlgn val="ctr"/>
        <c:lblOffset val="100"/>
        <c:noMultiLvlLbl val="0"/>
      </c:catAx>
      <c:valAx>
        <c:axId val="96321536"/>
        <c:scaling>
          <c:orientation val="minMax"/>
        </c:scaling>
        <c:delete val="0"/>
        <c:axPos val="l"/>
        <c:numFmt formatCode="_-* #,##0_-;\-* #,##0_-;_-* &quot;-&quot;??_-;_-@_-" sourceLinked="1"/>
        <c:majorTickMark val="none"/>
        <c:minorTickMark val="none"/>
        <c:tickLblPos val="nextTo"/>
        <c:txPr>
          <a:bodyPr/>
          <a:lstStyle/>
          <a:p>
            <a:pPr>
              <a:defRPr sz="1100" b="1"/>
            </a:pPr>
            <a:endParaRPr lang="en-US"/>
          </a:p>
        </c:txPr>
        <c:crossAx val="96277248"/>
        <c:crosses val="autoZero"/>
        <c:crossBetween val="between"/>
      </c:valAx>
    </c:plotArea>
    <c:legend>
      <c:legendPos val="b"/>
      <c:overlay val="0"/>
      <c:txPr>
        <a:bodyPr/>
        <a:lstStyle/>
        <a:p>
          <a:pPr>
            <a:defRPr sz="1200" b="1"/>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Value of projects made by the NLHF (£ million in 2018/19 Real Prices)</a:t>
            </a:r>
          </a:p>
        </c:rich>
      </c:tx>
      <c:overlay val="0"/>
    </c:title>
    <c:autoTitleDeleted val="0"/>
    <c:plotArea>
      <c:layout/>
      <c:lineChart>
        <c:grouping val="standard"/>
        <c:varyColors val="0"/>
        <c:ser>
          <c:idx val="0"/>
          <c:order val="0"/>
          <c:tx>
            <c:strRef>
              <c:f>'Funding and Resources NLHF'!$A$30</c:f>
              <c:strCache>
                <c:ptCount val="1"/>
                <c:pt idx="0">
                  <c:v>Value of projects made by the Fund (£ million in 2018/19 Real Prices)</c:v>
                </c:pt>
              </c:strCache>
            </c:strRef>
          </c:tx>
          <c:marker>
            <c:symbol val="none"/>
          </c:marker>
          <c:cat>
            <c:strRef>
              <c:f>'Funding and Resources NLHF'!$B$28:$Z$28</c:f>
              <c:strCache>
                <c:ptCount val="25"/>
                <c:pt idx="0">
                  <c:v>1994/95</c:v>
                </c:pt>
                <c:pt idx="1">
                  <c:v>1995/96</c:v>
                </c:pt>
                <c:pt idx="2">
                  <c:v>1996/97</c:v>
                </c:pt>
                <c:pt idx="3">
                  <c:v>1997/98</c:v>
                </c:pt>
                <c:pt idx="4">
                  <c:v>1998/99</c:v>
                </c:pt>
                <c:pt idx="5">
                  <c:v>1999/00</c:v>
                </c:pt>
                <c:pt idx="6">
                  <c:v>2000/01</c:v>
                </c:pt>
                <c:pt idx="7">
                  <c:v>2001/02</c:v>
                </c:pt>
                <c:pt idx="8">
                  <c:v>2002/03</c:v>
                </c:pt>
                <c:pt idx="9">
                  <c:v>2003/04</c:v>
                </c:pt>
                <c:pt idx="10">
                  <c:v>2004/05</c:v>
                </c:pt>
                <c:pt idx="11">
                  <c:v>2005/06</c:v>
                </c:pt>
                <c:pt idx="12">
                  <c:v>2006/07</c:v>
                </c:pt>
                <c:pt idx="13">
                  <c:v>2007/08</c:v>
                </c:pt>
                <c:pt idx="14">
                  <c:v>2008/09</c:v>
                </c:pt>
                <c:pt idx="15">
                  <c:v>2009/10</c:v>
                </c:pt>
                <c:pt idx="16">
                  <c:v>2010/11</c:v>
                </c:pt>
                <c:pt idx="17">
                  <c:v>2011/12</c:v>
                </c:pt>
                <c:pt idx="18">
                  <c:v>2012/13</c:v>
                </c:pt>
                <c:pt idx="19">
                  <c:v>2013/14</c:v>
                </c:pt>
                <c:pt idx="20">
                  <c:v>2014/15</c:v>
                </c:pt>
                <c:pt idx="21">
                  <c:v>2015/16</c:v>
                </c:pt>
                <c:pt idx="22">
                  <c:v>2016/17</c:v>
                </c:pt>
                <c:pt idx="23">
                  <c:v>2017/18</c:v>
                </c:pt>
                <c:pt idx="24">
                  <c:v>2018/19</c:v>
                </c:pt>
              </c:strCache>
            </c:strRef>
          </c:cat>
          <c:val>
            <c:numRef>
              <c:f>'Funding and Resources NLHF'!$B$30:$Z$30</c:f>
              <c:numCache>
                <c:formatCode>"£"#,##0.0</c:formatCode>
                <c:ptCount val="25"/>
                <c:pt idx="0">
                  <c:v>22.17966283959149</c:v>
                </c:pt>
                <c:pt idx="1">
                  <c:v>249.67636725918936</c:v>
                </c:pt>
                <c:pt idx="2">
                  <c:v>605.45683538330627</c:v>
                </c:pt>
                <c:pt idx="3">
                  <c:v>386.6267242225826</c:v>
                </c:pt>
                <c:pt idx="4">
                  <c:v>421.8490581994194</c:v>
                </c:pt>
                <c:pt idx="5">
                  <c:v>269.43674459427695</c:v>
                </c:pt>
                <c:pt idx="6">
                  <c:v>398.90191446953327</c:v>
                </c:pt>
                <c:pt idx="7">
                  <c:v>413.02585878871855</c:v>
                </c:pt>
                <c:pt idx="8">
                  <c:v>331.34592702192197</c:v>
                </c:pt>
                <c:pt idx="9">
                  <c:v>392.74465399055242</c:v>
                </c:pt>
                <c:pt idx="10">
                  <c:v>327.28282898606227</c:v>
                </c:pt>
                <c:pt idx="11">
                  <c:v>298.17771121913648</c:v>
                </c:pt>
                <c:pt idx="12">
                  <c:v>297.53138713489068</c:v>
                </c:pt>
                <c:pt idx="13">
                  <c:v>311.54294492779786</c:v>
                </c:pt>
                <c:pt idx="14">
                  <c:v>238.81845885963529</c:v>
                </c:pt>
                <c:pt idx="15">
                  <c:v>218.20651167915474</c:v>
                </c:pt>
                <c:pt idx="16">
                  <c:v>234.46929939112857</c:v>
                </c:pt>
                <c:pt idx="17">
                  <c:v>322.08072232504003</c:v>
                </c:pt>
                <c:pt idx="18">
                  <c:v>461.57944058933714</c:v>
                </c:pt>
                <c:pt idx="19">
                  <c:v>419.32409588561853</c:v>
                </c:pt>
                <c:pt idx="20">
                  <c:v>364.43314855231665</c:v>
                </c:pt>
                <c:pt idx="21">
                  <c:v>372.11297738555646</c:v>
                </c:pt>
                <c:pt idx="22">
                  <c:v>361.87952951247479</c:v>
                </c:pt>
                <c:pt idx="23">
                  <c:v>225.60141997589585</c:v>
                </c:pt>
                <c:pt idx="24">
                  <c:v>153.71045242761309</c:v>
                </c:pt>
              </c:numCache>
            </c:numRef>
          </c:val>
          <c:smooth val="0"/>
          <c:extLst>
            <c:ext xmlns:c16="http://schemas.microsoft.com/office/drawing/2014/chart" uri="{C3380CC4-5D6E-409C-BE32-E72D297353CC}">
              <c16:uniqueId val="{00000000-01C6-4EB6-8A8C-4F56F607397F}"/>
            </c:ext>
          </c:extLst>
        </c:ser>
        <c:dLbls>
          <c:showLegendKey val="0"/>
          <c:showVal val="0"/>
          <c:showCatName val="0"/>
          <c:showSerName val="0"/>
          <c:showPercent val="0"/>
          <c:showBubbleSize val="0"/>
        </c:dLbls>
        <c:smooth val="0"/>
        <c:axId val="129141376"/>
        <c:axId val="131734912"/>
      </c:lineChart>
      <c:catAx>
        <c:axId val="129141376"/>
        <c:scaling>
          <c:orientation val="minMax"/>
        </c:scaling>
        <c:delete val="0"/>
        <c:axPos val="b"/>
        <c:numFmt formatCode="General" sourceLinked="0"/>
        <c:majorTickMark val="out"/>
        <c:minorTickMark val="none"/>
        <c:tickLblPos val="nextTo"/>
        <c:crossAx val="131734912"/>
        <c:crosses val="autoZero"/>
        <c:auto val="1"/>
        <c:lblAlgn val="ctr"/>
        <c:lblOffset val="100"/>
        <c:noMultiLvlLbl val="0"/>
      </c:catAx>
      <c:valAx>
        <c:axId val="131734912"/>
        <c:scaling>
          <c:orientation val="minMax"/>
        </c:scaling>
        <c:delete val="0"/>
        <c:axPos val="l"/>
        <c:majorGridlines/>
        <c:numFmt formatCode="&quot;£&quot;#,##0.0" sourceLinked="1"/>
        <c:majorTickMark val="out"/>
        <c:minorTickMark val="none"/>
        <c:tickLblPos val="nextTo"/>
        <c:crossAx val="1291413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Funding &amp; Resources HE Regional'!A1"/><Relationship Id="rId3" Type="http://schemas.openxmlformats.org/officeDocument/2006/relationships/hyperlink" Target="#'Skills - apprent. and training'!A1"/><Relationship Id="rId7" Type="http://schemas.openxmlformats.org/officeDocument/2006/relationships/hyperlink" Target="#'Public Sector Funding'!A1"/><Relationship Id="rId2" Type="http://schemas.openxmlformats.org/officeDocument/2006/relationships/hyperlink" Target="#'Capacity - Employment LAs'!A1"/><Relationship Id="rId1" Type="http://schemas.openxmlformats.org/officeDocument/2006/relationships/hyperlink" Target="#'Capacity - Employment'!A1"/><Relationship Id="rId6" Type="http://schemas.openxmlformats.org/officeDocument/2006/relationships/hyperlink" Target="#'Funding &amp; Resources HE'!A1"/><Relationship Id="rId11" Type="http://schemas.openxmlformats.org/officeDocument/2006/relationships/hyperlink" Target="#'Funding and Resources NLHF'!A1"/><Relationship Id="rId5" Type="http://schemas.openxmlformats.org/officeDocument/2006/relationships/hyperlink" Target="#'Funding Voluntary Sector'!A1"/><Relationship Id="rId10" Type="http://schemas.openxmlformats.org/officeDocument/2006/relationships/hyperlink" Target="#Summary!A1"/><Relationship Id="rId4" Type="http://schemas.openxmlformats.org/officeDocument/2006/relationships/hyperlink" Target="#'Funding Private Sector'!A1"/><Relationship Id="rId9" Type="http://schemas.openxmlformats.org/officeDocument/2006/relationships/hyperlink" Target="#'Natural Environment Funding'!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Contents!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2718706</xdr:colOff>
      <xdr:row>14</xdr:row>
      <xdr:rowOff>136072</xdr:rowOff>
    </xdr:from>
    <xdr:to>
      <xdr:col>0</xdr:col>
      <xdr:colOff>4727121</xdr:colOff>
      <xdr:row>19</xdr:row>
      <xdr:rowOff>68035</xdr:rowOff>
    </xdr:to>
    <xdr:sp macro="" textlink="">
      <xdr:nvSpPr>
        <xdr:cNvPr id="2" name="Rounded Rectangle 1">
          <a:hlinkClick xmlns:r="http://schemas.openxmlformats.org/officeDocument/2006/relationships" r:id="rId1"/>
        </xdr:cNvPr>
        <xdr:cNvSpPr/>
      </xdr:nvSpPr>
      <xdr:spPr>
        <a:xfrm>
          <a:off x="2718706" y="3165022"/>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Capacity- Employment</a:t>
          </a:r>
        </a:p>
      </xdr:txBody>
    </xdr:sp>
    <xdr:clientData/>
  </xdr:twoCellAnchor>
  <xdr:twoCellAnchor>
    <xdr:from>
      <xdr:col>0</xdr:col>
      <xdr:colOff>4914900</xdr:colOff>
      <xdr:row>14</xdr:row>
      <xdr:rowOff>136072</xdr:rowOff>
    </xdr:from>
    <xdr:to>
      <xdr:col>0</xdr:col>
      <xdr:colOff>6923315</xdr:colOff>
      <xdr:row>19</xdr:row>
      <xdr:rowOff>68035</xdr:rowOff>
    </xdr:to>
    <xdr:sp macro="" textlink="">
      <xdr:nvSpPr>
        <xdr:cNvPr id="3" name="Rounded Rectangle 2">
          <a:hlinkClick xmlns:r="http://schemas.openxmlformats.org/officeDocument/2006/relationships" r:id="rId2"/>
        </xdr:cNvPr>
        <xdr:cNvSpPr/>
      </xdr:nvSpPr>
      <xdr:spPr>
        <a:xfrm>
          <a:off x="4914900" y="3165022"/>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Capacity - Employment L.A.</a:t>
          </a:r>
        </a:p>
      </xdr:txBody>
    </xdr:sp>
    <xdr:clientData/>
  </xdr:twoCellAnchor>
  <xdr:twoCellAnchor>
    <xdr:from>
      <xdr:col>0</xdr:col>
      <xdr:colOff>7097485</xdr:colOff>
      <xdr:row>14</xdr:row>
      <xdr:rowOff>136072</xdr:rowOff>
    </xdr:from>
    <xdr:to>
      <xdr:col>0</xdr:col>
      <xdr:colOff>9105900</xdr:colOff>
      <xdr:row>19</xdr:row>
      <xdr:rowOff>68035</xdr:rowOff>
    </xdr:to>
    <xdr:sp macro="" textlink="">
      <xdr:nvSpPr>
        <xdr:cNvPr id="5" name="Rounded Rectangle 4">
          <a:hlinkClick xmlns:r="http://schemas.openxmlformats.org/officeDocument/2006/relationships" r:id="rId3"/>
        </xdr:cNvPr>
        <xdr:cNvSpPr/>
      </xdr:nvSpPr>
      <xdr:spPr>
        <a:xfrm>
          <a:off x="7097485" y="3165022"/>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Skills: Aprenticeships</a:t>
          </a:r>
          <a:r>
            <a:rPr lang="en-GB" sz="1400" b="1" baseline="0"/>
            <a:t> and training</a:t>
          </a:r>
          <a:endParaRPr lang="en-GB" sz="1400" b="1"/>
        </a:p>
      </xdr:txBody>
    </xdr:sp>
    <xdr:clientData/>
  </xdr:twoCellAnchor>
  <xdr:twoCellAnchor>
    <xdr:from>
      <xdr:col>0</xdr:col>
      <xdr:colOff>7113814</xdr:colOff>
      <xdr:row>8</xdr:row>
      <xdr:rowOff>176893</xdr:rowOff>
    </xdr:from>
    <xdr:to>
      <xdr:col>0</xdr:col>
      <xdr:colOff>9122229</xdr:colOff>
      <xdr:row>13</xdr:row>
      <xdr:rowOff>108856</xdr:rowOff>
    </xdr:to>
    <xdr:sp macro="" textlink="">
      <xdr:nvSpPr>
        <xdr:cNvPr id="6" name="Rounded Rectangle 5">
          <a:hlinkClick xmlns:r="http://schemas.openxmlformats.org/officeDocument/2006/relationships" r:id="rId4"/>
        </xdr:cNvPr>
        <xdr:cNvSpPr/>
      </xdr:nvSpPr>
      <xdr:spPr>
        <a:xfrm>
          <a:off x="7113814" y="2062843"/>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Private</a:t>
          </a:r>
          <a:r>
            <a:rPr lang="en-GB" sz="1600" b="1" baseline="0"/>
            <a:t> sector funding</a:t>
          </a:r>
          <a:endParaRPr lang="en-GB" sz="1600" b="1"/>
        </a:p>
      </xdr:txBody>
    </xdr:sp>
    <xdr:clientData/>
  </xdr:twoCellAnchor>
  <xdr:twoCellAnchor>
    <xdr:from>
      <xdr:col>0</xdr:col>
      <xdr:colOff>4884964</xdr:colOff>
      <xdr:row>8</xdr:row>
      <xdr:rowOff>176893</xdr:rowOff>
    </xdr:from>
    <xdr:to>
      <xdr:col>0</xdr:col>
      <xdr:colOff>6893379</xdr:colOff>
      <xdr:row>13</xdr:row>
      <xdr:rowOff>108856</xdr:rowOff>
    </xdr:to>
    <xdr:sp macro="" textlink="">
      <xdr:nvSpPr>
        <xdr:cNvPr id="7" name="Rounded Rectangle 6">
          <a:hlinkClick xmlns:r="http://schemas.openxmlformats.org/officeDocument/2006/relationships" r:id="rId5"/>
        </xdr:cNvPr>
        <xdr:cNvSpPr/>
      </xdr:nvSpPr>
      <xdr:spPr>
        <a:xfrm>
          <a:off x="4884964" y="2062843"/>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baseline="0"/>
            <a:t> Voluntary sector </a:t>
          </a:r>
          <a:r>
            <a:rPr lang="en-GB" sz="1600" b="1" baseline="0">
              <a:solidFill>
                <a:schemeClr val="lt1"/>
              </a:solidFill>
              <a:effectLst/>
              <a:latin typeface="+mn-lt"/>
              <a:ea typeface="+mn-ea"/>
              <a:cs typeface="+mn-cs"/>
            </a:rPr>
            <a:t>f</a:t>
          </a:r>
          <a:r>
            <a:rPr lang="en-GB" sz="1600" b="1">
              <a:solidFill>
                <a:schemeClr val="lt1"/>
              </a:solidFill>
              <a:effectLst/>
              <a:latin typeface="+mn-lt"/>
              <a:ea typeface="+mn-ea"/>
              <a:cs typeface="+mn-cs"/>
            </a:rPr>
            <a:t>unding</a:t>
          </a:r>
          <a:endParaRPr lang="en-GB" sz="1600" b="1"/>
        </a:p>
      </xdr:txBody>
    </xdr:sp>
    <xdr:clientData/>
  </xdr:twoCellAnchor>
  <xdr:twoCellAnchor>
    <xdr:from>
      <xdr:col>0</xdr:col>
      <xdr:colOff>2718706</xdr:colOff>
      <xdr:row>3</xdr:row>
      <xdr:rowOff>27215</xdr:rowOff>
    </xdr:from>
    <xdr:to>
      <xdr:col>0</xdr:col>
      <xdr:colOff>4727121</xdr:colOff>
      <xdr:row>7</xdr:row>
      <xdr:rowOff>149678</xdr:rowOff>
    </xdr:to>
    <xdr:sp macro="" textlink="">
      <xdr:nvSpPr>
        <xdr:cNvPr id="8" name="Rounded Rectangle 7">
          <a:hlinkClick xmlns:r="http://schemas.openxmlformats.org/officeDocument/2006/relationships" r:id="rId6"/>
        </xdr:cNvPr>
        <xdr:cNvSpPr/>
      </xdr:nvSpPr>
      <xdr:spPr>
        <a:xfrm>
          <a:off x="2718706" y="960665"/>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Funding and resources Historic England</a:t>
          </a:r>
        </a:p>
      </xdr:txBody>
    </xdr:sp>
    <xdr:clientData/>
  </xdr:twoCellAnchor>
  <xdr:twoCellAnchor>
    <xdr:from>
      <xdr:col>0</xdr:col>
      <xdr:colOff>9394371</xdr:colOff>
      <xdr:row>3</xdr:row>
      <xdr:rowOff>27215</xdr:rowOff>
    </xdr:from>
    <xdr:to>
      <xdr:col>0</xdr:col>
      <xdr:colOff>11402786</xdr:colOff>
      <xdr:row>7</xdr:row>
      <xdr:rowOff>149678</xdr:rowOff>
    </xdr:to>
    <xdr:sp macro="" textlink="">
      <xdr:nvSpPr>
        <xdr:cNvPr id="9" name="Rounded Rectangle 8">
          <a:hlinkClick xmlns:r="http://schemas.openxmlformats.org/officeDocument/2006/relationships" r:id="rId7"/>
        </xdr:cNvPr>
        <xdr:cNvSpPr/>
      </xdr:nvSpPr>
      <xdr:spPr>
        <a:xfrm>
          <a:off x="9394371" y="960665"/>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Public</a:t>
          </a:r>
          <a:r>
            <a:rPr lang="en-GB" sz="1600" b="1" baseline="0"/>
            <a:t> sector funding</a:t>
          </a:r>
          <a:endParaRPr lang="en-GB" sz="1600" b="1"/>
        </a:p>
      </xdr:txBody>
    </xdr:sp>
    <xdr:clientData/>
  </xdr:twoCellAnchor>
  <xdr:twoCellAnchor>
    <xdr:from>
      <xdr:col>0</xdr:col>
      <xdr:colOff>4974772</xdr:colOff>
      <xdr:row>3</xdr:row>
      <xdr:rowOff>27215</xdr:rowOff>
    </xdr:from>
    <xdr:to>
      <xdr:col>0</xdr:col>
      <xdr:colOff>6983187</xdr:colOff>
      <xdr:row>7</xdr:row>
      <xdr:rowOff>149678</xdr:rowOff>
    </xdr:to>
    <xdr:sp macro="" textlink="">
      <xdr:nvSpPr>
        <xdr:cNvPr id="10" name="Rounded Rectangle 9">
          <a:hlinkClick xmlns:r="http://schemas.openxmlformats.org/officeDocument/2006/relationships" r:id="rId8"/>
        </xdr:cNvPr>
        <xdr:cNvSpPr/>
      </xdr:nvSpPr>
      <xdr:spPr>
        <a:xfrm>
          <a:off x="4974772" y="960665"/>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400" b="1">
              <a:solidFill>
                <a:schemeClr val="lt1"/>
              </a:solidFill>
              <a:effectLst/>
              <a:latin typeface="+mn-lt"/>
              <a:ea typeface="+mn-ea"/>
              <a:cs typeface="+mn-cs"/>
            </a:rPr>
            <a:t>Funding and resources Historic England</a:t>
          </a:r>
          <a:r>
            <a:rPr lang="en-GB" sz="1400" b="1" baseline="0">
              <a:solidFill>
                <a:schemeClr val="lt1"/>
              </a:solidFill>
              <a:effectLst/>
              <a:latin typeface="+mn-lt"/>
              <a:ea typeface="+mn-ea"/>
              <a:cs typeface="+mn-cs"/>
            </a:rPr>
            <a:t> Regional</a:t>
          </a:r>
          <a:endParaRPr lang="en-GB" sz="1400">
            <a:effectLst/>
          </a:endParaRPr>
        </a:p>
      </xdr:txBody>
    </xdr:sp>
    <xdr:clientData/>
  </xdr:twoCellAnchor>
  <xdr:twoCellAnchor>
    <xdr:from>
      <xdr:col>0</xdr:col>
      <xdr:colOff>2718706</xdr:colOff>
      <xdr:row>8</xdr:row>
      <xdr:rowOff>176893</xdr:rowOff>
    </xdr:from>
    <xdr:to>
      <xdr:col>0</xdr:col>
      <xdr:colOff>4727121</xdr:colOff>
      <xdr:row>13</xdr:row>
      <xdr:rowOff>108856</xdr:rowOff>
    </xdr:to>
    <xdr:sp macro="" textlink="">
      <xdr:nvSpPr>
        <xdr:cNvPr id="11" name="Rounded Rectangle 10">
          <a:hlinkClick xmlns:r="http://schemas.openxmlformats.org/officeDocument/2006/relationships" r:id="rId9"/>
        </xdr:cNvPr>
        <xdr:cNvSpPr/>
      </xdr:nvSpPr>
      <xdr:spPr>
        <a:xfrm>
          <a:off x="2718706" y="2062843"/>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Natural</a:t>
          </a:r>
          <a:r>
            <a:rPr lang="en-GB" sz="1400" b="1" baseline="0"/>
            <a:t> environment funding</a:t>
          </a:r>
          <a:endParaRPr lang="en-GB" sz="1400" b="1"/>
        </a:p>
      </xdr:txBody>
    </xdr:sp>
    <xdr:clientData/>
  </xdr:twoCellAnchor>
  <xdr:twoCellAnchor>
    <xdr:from>
      <xdr:col>0</xdr:col>
      <xdr:colOff>489858</xdr:colOff>
      <xdr:row>3</xdr:row>
      <xdr:rowOff>27215</xdr:rowOff>
    </xdr:from>
    <xdr:to>
      <xdr:col>0</xdr:col>
      <xdr:colOff>2498273</xdr:colOff>
      <xdr:row>7</xdr:row>
      <xdr:rowOff>149678</xdr:rowOff>
    </xdr:to>
    <xdr:sp macro="" textlink="">
      <xdr:nvSpPr>
        <xdr:cNvPr id="12" name="Rounded Rectangle 11">
          <a:hlinkClick xmlns:r="http://schemas.openxmlformats.org/officeDocument/2006/relationships" r:id="rId10"/>
        </xdr:cNvPr>
        <xdr:cNvSpPr/>
      </xdr:nvSpPr>
      <xdr:spPr>
        <a:xfrm>
          <a:off x="489858" y="960665"/>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600" b="1"/>
            <a:t>Summary</a:t>
          </a:r>
        </a:p>
      </xdr:txBody>
    </xdr:sp>
    <xdr:clientData/>
  </xdr:twoCellAnchor>
  <xdr:twoCellAnchor>
    <xdr:from>
      <xdr:col>0</xdr:col>
      <xdr:colOff>7184572</xdr:colOff>
      <xdr:row>3</xdr:row>
      <xdr:rowOff>27215</xdr:rowOff>
    </xdr:from>
    <xdr:to>
      <xdr:col>0</xdr:col>
      <xdr:colOff>9192987</xdr:colOff>
      <xdr:row>7</xdr:row>
      <xdr:rowOff>149678</xdr:rowOff>
    </xdr:to>
    <xdr:sp macro="" textlink="">
      <xdr:nvSpPr>
        <xdr:cNvPr id="14" name="Rounded Rectangle 13">
          <a:hlinkClick xmlns:r="http://schemas.openxmlformats.org/officeDocument/2006/relationships" r:id="rId11"/>
        </xdr:cNvPr>
        <xdr:cNvSpPr/>
      </xdr:nvSpPr>
      <xdr:spPr>
        <a:xfrm>
          <a:off x="7184572" y="960665"/>
          <a:ext cx="2008415" cy="884463"/>
        </a:xfrm>
        <a:prstGeom prst="roundRect">
          <a:avLst/>
        </a:prstGeom>
        <a:solidFill>
          <a:schemeClr val="accent3">
            <a:lumMod val="75000"/>
          </a:schemeClr>
        </a:solidFill>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Funding and resources National Lottery Heritage </a:t>
          </a:r>
          <a:r>
            <a:rPr lang="en-GB" sz="1400" b="1" baseline="0"/>
            <a:t>Fund</a:t>
          </a:r>
          <a:endParaRPr lang="en-GB" sz="14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2348593</xdr:colOff>
      <xdr:row>63</xdr:row>
      <xdr:rowOff>169408</xdr:rowOff>
    </xdr:from>
    <xdr:to>
      <xdr:col>4</xdr:col>
      <xdr:colOff>149679</xdr:colOff>
      <xdr:row>86</xdr:row>
      <xdr:rowOff>27214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0</xdr:row>
      <xdr:rowOff>95250</xdr:rowOff>
    </xdr:from>
    <xdr:to>
      <xdr:col>0</xdr:col>
      <xdr:colOff>1945821</xdr:colOff>
      <xdr:row>1</xdr:row>
      <xdr:rowOff>108857</xdr:rowOff>
    </xdr:to>
    <xdr:sp macro="" textlink="">
      <xdr:nvSpPr>
        <xdr:cNvPr id="9" name="Rounded Rectangle 8">
          <a:hlinkClick xmlns:r="http://schemas.openxmlformats.org/officeDocument/2006/relationships" r:id="rId2"/>
        </xdr:cNvPr>
        <xdr:cNvSpPr/>
      </xdr:nvSpPr>
      <xdr:spPr>
        <a:xfrm>
          <a:off x="95250" y="95250"/>
          <a:ext cx="1850571" cy="299357"/>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twoCellAnchor>
    <xdr:from>
      <xdr:col>8</xdr:col>
      <xdr:colOff>285750</xdr:colOff>
      <xdr:row>14</xdr:row>
      <xdr:rowOff>190499</xdr:rowOff>
    </xdr:from>
    <xdr:to>
      <xdr:col>17</xdr:col>
      <xdr:colOff>28575</xdr:colOff>
      <xdr:row>34</xdr:row>
      <xdr:rowOff>11206</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0</xdr:col>
      <xdr:colOff>1587500</xdr:colOff>
      <xdr:row>1</xdr:row>
      <xdr:rowOff>152400</xdr:rowOff>
    </xdr:to>
    <xdr:sp macro="" textlink="">
      <xdr:nvSpPr>
        <xdr:cNvPr id="2" name="Rounded Rectangle 1">
          <a:hlinkClick xmlns:r="http://schemas.openxmlformats.org/officeDocument/2006/relationships" r:id="rId1"/>
        </xdr:cNvPr>
        <xdr:cNvSpPr/>
      </xdr:nvSpPr>
      <xdr:spPr>
        <a:xfrm>
          <a:off x="63500" y="63500"/>
          <a:ext cx="1524000" cy="279400"/>
        </a:xfrm>
        <a:prstGeom prst="roundRect">
          <a:avLst/>
        </a:prstGeom>
        <a:solidFill>
          <a:schemeClr val="accent3">
            <a:lumMod val="75000"/>
          </a:schemeClr>
        </a:solidFill>
        <a:scene3d>
          <a:camera prst="orthographicFront"/>
          <a:lightRig rig="threePt" dir="t"/>
        </a:scene3d>
        <a:sp3d>
          <a:bevelT prst="slope"/>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400" b="1"/>
            <a:t>Back to Contents</a:t>
          </a:r>
        </a:p>
      </xdr:txBody>
    </xdr:sp>
    <xdr:clientData/>
  </xdr:twoCellAnchor>
</xdr:wsDr>
</file>

<file path=xl/tables/table1.xml><?xml version="1.0" encoding="utf-8"?>
<table xmlns="http://schemas.openxmlformats.org/spreadsheetml/2006/main" id="2" name="Table2" displayName="Table2" ref="A7:U11" totalsRowShown="0" headerRowDxfId="35" headerRowBorderDxfId="34" tableBorderDxfId="33">
  <tableColumns count="21">
    <tableColumn id="1" name="Income and Expenditure"/>
    <tableColumn id="2" name=" " dataDxfId="32"/>
    <tableColumn id="3" name="2000/01" dataDxfId="31"/>
    <tableColumn id="4" name="2001/02" dataDxfId="30"/>
    <tableColumn id="5" name="2002/03" dataDxfId="29"/>
    <tableColumn id="6" name="2003/04" dataDxfId="28"/>
    <tableColumn id="7" name="2004/05" dataDxfId="27"/>
    <tableColumn id="8" name="2005/06" dataDxfId="26"/>
    <tableColumn id="9" name="2006/07" dataDxfId="25"/>
    <tableColumn id="10" name="2007/08" dataDxfId="24"/>
    <tableColumn id="11" name="2008/09" dataDxfId="23"/>
    <tableColumn id="12" name="2009/10" dataDxfId="22"/>
    <tableColumn id="13" name="2010/11" dataDxfId="21"/>
    <tableColumn id="14" name="2011/12" dataDxfId="20"/>
    <tableColumn id="15" name="2012/13" dataDxfId="19"/>
    <tableColumn id="16" name="2013/14" dataDxfId="18"/>
    <tableColumn id="17" name="2014/15" dataDxfId="17"/>
    <tableColumn id="18" name="2015/16"/>
    <tableColumn id="19" name="2016/17"/>
    <tableColumn id="20" name="2017/18"/>
    <tableColumn id="21" name="2018/19"/>
  </tableColumns>
  <tableStyleInfo name="TableStyleLight15" showFirstColumn="0" showLastColumn="0" showRowStripes="0" showColumnStripes="0"/>
</table>
</file>

<file path=xl/tables/table2.xml><?xml version="1.0" encoding="utf-8"?>
<table xmlns="http://schemas.openxmlformats.org/spreadsheetml/2006/main" id="4" name="Table4" displayName="Table4" ref="A31:I38" totalsRowShown="0" headerRowBorderDxfId="16" tableBorderDxfId="15" totalsRowBorderDxfId="14">
  <tableColumns count="9">
    <tableColumn id="1" name=" "/>
    <tableColumn id="2" name="  " dataDxfId="13"/>
    <tableColumn id="3" name="20121" dataDxfId="12"/>
    <tableColumn id="4" name="2013" dataDxfId="11"/>
    <tableColumn id="5" name="2014" dataDxfId="10"/>
    <tableColumn id="6" name="2015" dataDxfId="9"/>
    <tableColumn id="7" name="2016" dataDxfId="8"/>
    <tableColumn id="8" name="2017" dataDxfId="7"/>
    <tableColumn id="9" name="2018" dataDxfId="6"/>
  </tableColumns>
  <tableStyleInfo name="TableStyleLight15" showFirstColumn="0" showLastColumn="0" showRowStripes="0" showColumnStripes="0"/>
</table>
</file>

<file path=xl/tables/table3.xml><?xml version="1.0" encoding="utf-8"?>
<table xmlns="http://schemas.openxmlformats.org/spreadsheetml/2006/main" id="1" name="Table1" displayName="Table1" ref="A6:E371" totalsRowShown="0" headerRowBorderDxfId="5" tableBorderDxfId="4">
  <autoFilter ref="A6:E371"/>
  <tableColumns count="5">
    <tableColumn id="1" name="Name of Authority" dataDxfId="3"/>
    <tableColumn id="2" name="Region" dataDxfId="2"/>
    <tableColumn id="3" name="2018 Total Conservation service"/>
    <tableColumn id="4" name="Change in last year" dataDxfId="1"/>
    <tableColumn id="5" name="2018 Archaeology Service tot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
  <sheetViews>
    <sheetView showRowColHeaders="0" tabSelected="1" zoomScaleNormal="100" workbookViewId="0"/>
  </sheetViews>
  <sheetFormatPr defaultRowHeight="15" x14ac:dyDescent="0.25"/>
  <cols>
    <col min="1" max="1" width="207.7109375" customWidth="1"/>
  </cols>
  <sheetData>
    <row r="1" spans="1:12" ht="29.25" customHeight="1" x14ac:dyDescent="0.45">
      <c r="A1" s="244" t="s">
        <v>744</v>
      </c>
      <c r="B1" s="243"/>
      <c r="C1" s="243"/>
      <c r="D1" s="243"/>
      <c r="E1" s="243"/>
      <c r="F1" s="243"/>
      <c r="G1" s="243"/>
      <c r="H1" s="243"/>
      <c r="I1" s="243"/>
      <c r="J1" s="243"/>
      <c r="K1" s="243"/>
      <c r="L1" s="243"/>
    </row>
    <row r="2" spans="1:12" ht="29.25" customHeight="1" x14ac:dyDescent="0.35">
      <c r="A2" s="243" t="s">
        <v>745</v>
      </c>
      <c r="B2" s="243"/>
      <c r="C2" s="243"/>
      <c r="D2" s="243"/>
      <c r="E2" s="243"/>
      <c r="F2" s="243"/>
      <c r="G2" s="243"/>
      <c r="H2" s="243"/>
      <c r="I2" s="243"/>
      <c r="J2" s="243"/>
      <c r="K2" s="243"/>
      <c r="L2" s="243"/>
    </row>
  </sheetData>
  <pageMargins left="0.25590551181102361" right="0.25590551181102361" top="0.39370078740157477" bottom="0.39370078740157477"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109"/>
  <sheetViews>
    <sheetView showRowColHeaders="0" zoomScaleNormal="100" workbookViewId="0"/>
  </sheetViews>
  <sheetFormatPr defaultRowHeight="15" x14ac:dyDescent="0.25"/>
  <cols>
    <col min="1" max="1" width="88.140625" customWidth="1"/>
    <col min="2" max="2" width="71.85546875" style="351" customWidth="1"/>
    <col min="3" max="5" width="22" customWidth="1"/>
    <col min="6" max="6" width="18.28515625" style="7" customWidth="1"/>
    <col min="7" max="7" width="4" style="24" customWidth="1"/>
    <col min="8" max="11" width="20" style="24" customWidth="1"/>
    <col min="12" max="16384" width="9.140625" style="24"/>
  </cols>
  <sheetData>
    <row r="1" spans="1:9" ht="15" customHeight="1" x14ac:dyDescent="0.25"/>
    <row r="2" spans="1:9" ht="15" customHeight="1" x14ac:dyDescent="0.25"/>
    <row r="3" spans="1:9" ht="26.25" x14ac:dyDescent="0.4">
      <c r="A3" s="16" t="s">
        <v>405</v>
      </c>
    </row>
    <row r="4" spans="1:9" ht="47.25" customHeight="1" x14ac:dyDescent="0.25">
      <c r="A4" s="728" t="s">
        <v>816</v>
      </c>
      <c r="B4" s="728"/>
      <c r="C4" s="728"/>
      <c r="D4" s="728"/>
      <c r="E4" s="728"/>
      <c r="F4" s="728"/>
    </row>
    <row r="5" spans="1:9" ht="30" customHeight="1" x14ac:dyDescent="0.25">
      <c r="A5" s="728" t="s">
        <v>839</v>
      </c>
      <c r="B5" s="728"/>
      <c r="C5" s="728"/>
      <c r="D5" s="728"/>
      <c r="E5" s="728"/>
      <c r="F5" s="728"/>
    </row>
    <row r="6" spans="1:9" ht="48.75" customHeight="1" x14ac:dyDescent="0.25">
      <c r="A6" s="728" t="s">
        <v>840</v>
      </c>
      <c r="B6" s="728"/>
      <c r="C6" s="728"/>
      <c r="D6" s="728"/>
      <c r="E6" s="728"/>
      <c r="F6" s="728"/>
    </row>
    <row r="7" spans="1:9" ht="48.75" customHeight="1" x14ac:dyDescent="0.3">
      <c r="A7" s="522" t="s">
        <v>999</v>
      </c>
      <c r="B7" s="508"/>
      <c r="C7" s="508"/>
      <c r="D7" s="508"/>
      <c r="E7" s="508"/>
      <c r="F7" s="508"/>
    </row>
    <row r="8" spans="1:9" ht="21" customHeight="1" x14ac:dyDescent="0.25">
      <c r="A8" s="508"/>
      <c r="B8" s="508"/>
      <c r="C8" s="508"/>
      <c r="D8" s="508"/>
      <c r="E8" s="508"/>
      <c r="F8" s="508"/>
    </row>
    <row r="9" spans="1:9" x14ac:dyDescent="0.25">
      <c r="A9" s="742" t="s">
        <v>993</v>
      </c>
      <c r="B9" s="743"/>
      <c r="C9" s="743"/>
      <c r="D9" s="743"/>
      <c r="E9" s="743"/>
      <c r="F9" s="744"/>
    </row>
    <row r="10" spans="1:9" ht="26.25" x14ac:dyDescent="0.25">
      <c r="A10" s="326" t="s">
        <v>773</v>
      </c>
      <c r="B10" s="348" t="s">
        <v>841</v>
      </c>
      <c r="C10" s="345" t="s">
        <v>842</v>
      </c>
      <c r="D10" s="346" t="s">
        <v>843</v>
      </c>
      <c r="E10" s="347" t="s">
        <v>844</v>
      </c>
      <c r="F10" s="347" t="s">
        <v>845</v>
      </c>
    </row>
    <row r="11" spans="1:9" ht="15.75" x14ac:dyDescent="0.25">
      <c r="A11" s="343" t="s">
        <v>922</v>
      </c>
      <c r="B11" s="511">
        <v>8</v>
      </c>
      <c r="C11" s="512">
        <v>286198.95999999996</v>
      </c>
      <c r="D11" s="513" t="s">
        <v>994</v>
      </c>
      <c r="E11" s="514">
        <v>286198.96000000002</v>
      </c>
      <c r="F11" s="514">
        <v>286198.95999999996</v>
      </c>
      <c r="H11" s="632"/>
      <c r="I11" s="632"/>
    </row>
    <row r="12" spans="1:9" ht="15.75" x14ac:dyDescent="0.25">
      <c r="A12" s="343" t="s">
        <v>923</v>
      </c>
      <c r="B12" s="511">
        <v>7</v>
      </c>
      <c r="C12" s="515">
        <v>13</v>
      </c>
      <c r="D12" s="513" t="s">
        <v>995</v>
      </c>
      <c r="E12" s="516">
        <f>C12*290</f>
        <v>3770</v>
      </c>
      <c r="F12" s="516">
        <f>E12</f>
        <v>3770</v>
      </c>
      <c r="H12" s="632"/>
      <c r="I12" s="632"/>
    </row>
    <row r="13" spans="1:9" ht="15.75" x14ac:dyDescent="0.25">
      <c r="A13" s="344" t="s">
        <v>776</v>
      </c>
      <c r="B13" s="511">
        <v>499</v>
      </c>
      <c r="C13" s="515">
        <v>24.23</v>
      </c>
      <c r="D13" s="517" t="s">
        <v>927</v>
      </c>
      <c r="E13" s="514">
        <v>787475</v>
      </c>
      <c r="F13" s="514">
        <v>4012125</v>
      </c>
      <c r="H13" s="632"/>
      <c r="I13" s="632"/>
    </row>
    <row r="14" spans="1:9" ht="15.75" x14ac:dyDescent="0.25">
      <c r="A14" s="343" t="s">
        <v>996</v>
      </c>
      <c r="B14" s="511">
        <v>59</v>
      </c>
      <c r="C14" s="512">
        <v>224.9799999999999</v>
      </c>
      <c r="D14" s="517" t="s">
        <v>927</v>
      </c>
      <c r="E14" s="514">
        <v>95616.5</v>
      </c>
      <c r="F14" s="514">
        <v>517076.25</v>
      </c>
      <c r="H14" s="632"/>
      <c r="I14" s="632"/>
    </row>
    <row r="15" spans="1:9" ht="15.75" x14ac:dyDescent="0.25">
      <c r="A15" s="343" t="s">
        <v>778</v>
      </c>
      <c r="B15" s="511">
        <v>36</v>
      </c>
      <c r="C15" s="512">
        <v>1541.3200000000004</v>
      </c>
      <c r="D15" s="517" t="s">
        <v>927</v>
      </c>
      <c r="E15" s="514">
        <v>121764.28000000001</v>
      </c>
      <c r="F15" s="514">
        <v>642951.7699999999</v>
      </c>
      <c r="H15" s="632"/>
      <c r="I15" s="632"/>
    </row>
    <row r="16" spans="1:9" ht="15.75" x14ac:dyDescent="0.25">
      <c r="A16" s="343" t="s">
        <v>779</v>
      </c>
      <c r="B16" s="511">
        <v>9</v>
      </c>
      <c r="C16" s="515">
        <v>25.8</v>
      </c>
      <c r="D16" s="517" t="s">
        <v>927</v>
      </c>
      <c r="E16" s="514">
        <v>3534.6</v>
      </c>
      <c r="F16" s="514">
        <v>20056.8</v>
      </c>
      <c r="H16" s="632"/>
      <c r="I16" s="632"/>
    </row>
    <row r="17" spans="1:9" ht="15.75" x14ac:dyDescent="0.25">
      <c r="A17" s="343" t="s">
        <v>780</v>
      </c>
      <c r="B17" s="511">
        <v>169</v>
      </c>
      <c r="C17" s="512">
        <v>2085.2299999999991</v>
      </c>
      <c r="D17" s="517" t="s">
        <v>927</v>
      </c>
      <c r="E17" s="514">
        <v>62556.89999999998</v>
      </c>
      <c r="F17" s="514">
        <v>367872</v>
      </c>
      <c r="H17" s="632"/>
      <c r="I17" s="632"/>
    </row>
    <row r="18" spans="1:9" ht="15.75" x14ac:dyDescent="0.25">
      <c r="A18" s="343" t="s">
        <v>781</v>
      </c>
      <c r="B18" s="511">
        <v>1</v>
      </c>
      <c r="C18" s="512">
        <v>2.09</v>
      </c>
      <c r="D18" s="517" t="s">
        <v>927</v>
      </c>
      <c r="E18" s="514">
        <v>919.59999999999991</v>
      </c>
      <c r="F18" s="514">
        <v>4598</v>
      </c>
      <c r="H18" s="632"/>
      <c r="I18" s="632"/>
    </row>
    <row r="19" spans="1:9" ht="15.75" x14ac:dyDescent="0.25">
      <c r="A19" s="343" t="s">
        <v>924</v>
      </c>
      <c r="B19" s="511">
        <v>2</v>
      </c>
      <c r="C19" s="512">
        <v>24.63</v>
      </c>
      <c r="D19" s="517" t="s">
        <v>927</v>
      </c>
      <c r="E19" s="514">
        <v>10837.199999999999</v>
      </c>
      <c r="F19" s="514">
        <v>54186</v>
      </c>
      <c r="H19" s="632"/>
      <c r="I19" s="632"/>
    </row>
    <row r="20" spans="1:9" ht="15.75" x14ac:dyDescent="0.25">
      <c r="A20" s="343" t="s">
        <v>783</v>
      </c>
      <c r="B20" s="513">
        <v>19</v>
      </c>
      <c r="C20" s="512">
        <v>0.19</v>
      </c>
      <c r="D20" s="517" t="s">
        <v>927</v>
      </c>
      <c r="E20" s="514">
        <v>12787</v>
      </c>
      <c r="F20" s="514">
        <v>67300</v>
      </c>
      <c r="H20" s="632"/>
      <c r="I20" s="632"/>
    </row>
    <row r="21" spans="1:9" ht="15.75" x14ac:dyDescent="0.25">
      <c r="A21" s="343" t="s">
        <v>784</v>
      </c>
      <c r="B21" s="511">
        <v>12</v>
      </c>
      <c r="C21" s="512">
        <v>238.37</v>
      </c>
      <c r="D21" s="517" t="s">
        <v>927</v>
      </c>
      <c r="E21" s="514">
        <v>41476.380000000005</v>
      </c>
      <c r="F21" s="514">
        <v>269673.89999999997</v>
      </c>
      <c r="H21" s="632"/>
      <c r="I21" s="632"/>
    </row>
    <row r="22" spans="1:9" ht="15.75" x14ac:dyDescent="0.25">
      <c r="A22" s="518" t="s">
        <v>997</v>
      </c>
      <c r="B22" s="511">
        <v>66</v>
      </c>
      <c r="C22" s="512">
        <v>66</v>
      </c>
      <c r="D22" s="517" t="s">
        <v>995</v>
      </c>
      <c r="E22" s="514">
        <v>72600</v>
      </c>
      <c r="F22" s="514">
        <v>72600</v>
      </c>
      <c r="H22" s="632"/>
    </row>
    <row r="23" spans="1:9" ht="15.75" x14ac:dyDescent="0.25">
      <c r="A23" s="518" t="s">
        <v>998</v>
      </c>
      <c r="B23" s="511">
        <v>24</v>
      </c>
      <c r="C23" s="512">
        <v>101193</v>
      </c>
      <c r="D23" s="517" t="s">
        <v>994</v>
      </c>
      <c r="E23" s="519">
        <v>101193</v>
      </c>
      <c r="F23" s="519">
        <v>101193</v>
      </c>
      <c r="H23" s="632"/>
    </row>
    <row r="24" spans="1:9" ht="15.75" x14ac:dyDescent="0.25">
      <c r="A24" s="508"/>
      <c r="B24" s="508"/>
      <c r="C24" s="508"/>
      <c r="D24" s="520" t="s">
        <v>334</v>
      </c>
      <c r="E24" s="521">
        <f>SUM(E11:E23)</f>
        <v>1600729.42</v>
      </c>
      <c r="F24" s="521">
        <f>SUM(F11:F23)</f>
        <v>6419601.6799999997</v>
      </c>
      <c r="H24" s="667"/>
    </row>
    <row r="25" spans="1:9" x14ac:dyDescent="0.25">
      <c r="A25" s="508"/>
      <c r="B25" s="508"/>
      <c r="C25" s="508"/>
      <c r="D25" s="508"/>
      <c r="E25" s="508"/>
      <c r="F25" s="508"/>
      <c r="H25"/>
    </row>
    <row r="26" spans="1:9" ht="18.75" x14ac:dyDescent="0.3">
      <c r="A26" s="421" t="s">
        <v>921</v>
      </c>
      <c r="B26" s="508"/>
      <c r="C26" s="508"/>
      <c r="D26" s="508"/>
      <c r="E26" s="508"/>
      <c r="F26" s="508"/>
      <c r="H26"/>
    </row>
    <row r="27" spans="1:9" ht="21" customHeight="1" x14ac:dyDescent="0.3">
      <c r="A27" s="421"/>
      <c r="B27" s="508"/>
      <c r="C27" s="508"/>
      <c r="D27" s="508"/>
      <c r="E27" s="508"/>
      <c r="F27" s="508"/>
      <c r="H27"/>
    </row>
    <row r="28" spans="1:9" ht="15" customHeight="1" x14ac:dyDescent="0.25">
      <c r="A28" s="742" t="s">
        <v>925</v>
      </c>
      <c r="B28" s="743"/>
      <c r="C28" s="743"/>
      <c r="D28" s="743"/>
      <c r="E28" s="743"/>
      <c r="F28" s="744"/>
      <c r="H28"/>
      <c r="I28" s="422"/>
    </row>
    <row r="29" spans="1:9" ht="26.25" x14ac:dyDescent="0.25">
      <c r="A29" s="326" t="s">
        <v>773</v>
      </c>
      <c r="B29" s="348" t="s">
        <v>841</v>
      </c>
      <c r="C29" s="345" t="s">
        <v>842</v>
      </c>
      <c r="D29" s="346" t="s">
        <v>843</v>
      </c>
      <c r="E29" s="347" t="s">
        <v>844</v>
      </c>
      <c r="F29" s="329" t="s">
        <v>847</v>
      </c>
      <c r="H29"/>
    </row>
    <row r="30" spans="1:9" ht="15.75" customHeight="1" x14ac:dyDescent="0.25">
      <c r="A30" s="343" t="s">
        <v>922</v>
      </c>
      <c r="B30" s="436">
        <v>35</v>
      </c>
      <c r="C30" s="436">
        <v>5031.0217000000002</v>
      </c>
      <c r="D30" s="331"/>
      <c r="E30" s="431" t="s">
        <v>28</v>
      </c>
      <c r="F30" s="432" t="s">
        <v>28</v>
      </c>
      <c r="H30"/>
    </row>
    <row r="31" spans="1:9" ht="18.75" customHeight="1" x14ac:dyDescent="0.25">
      <c r="A31" s="343" t="s">
        <v>923</v>
      </c>
      <c r="B31" s="436">
        <v>8</v>
      </c>
      <c r="C31" s="436">
        <v>158</v>
      </c>
      <c r="D31" s="331" t="s">
        <v>928</v>
      </c>
      <c r="E31" s="434">
        <v>45820</v>
      </c>
      <c r="F31" s="432">
        <v>229100</v>
      </c>
      <c r="H31"/>
    </row>
    <row r="32" spans="1:9" ht="15.75" customHeight="1" x14ac:dyDescent="0.25">
      <c r="A32" s="344" t="s">
        <v>776</v>
      </c>
      <c r="B32" s="436">
        <v>285</v>
      </c>
      <c r="C32" s="436">
        <v>4533.7950000000001</v>
      </c>
      <c r="D32" s="438" t="s">
        <v>926</v>
      </c>
      <c r="E32" s="434">
        <v>14734.83375</v>
      </c>
      <c r="F32" s="432">
        <v>73674.168749999997</v>
      </c>
      <c r="H32"/>
    </row>
    <row r="33" spans="1:8" ht="15.75" x14ac:dyDescent="0.25">
      <c r="A33" s="343" t="s">
        <v>777</v>
      </c>
      <c r="B33" s="436">
        <v>113</v>
      </c>
      <c r="C33" s="436">
        <v>5488.7281000000003</v>
      </c>
      <c r="D33" s="440" t="s">
        <v>927</v>
      </c>
      <c r="E33" s="434">
        <v>2332709.4424999999</v>
      </c>
      <c r="F33" s="432">
        <v>11663547.212499999</v>
      </c>
      <c r="H33"/>
    </row>
    <row r="34" spans="1:8" ht="15.75" x14ac:dyDescent="0.25">
      <c r="A34" s="343" t="s">
        <v>778</v>
      </c>
      <c r="B34" s="436">
        <v>91</v>
      </c>
      <c r="C34" s="436">
        <v>9843.7261999999992</v>
      </c>
      <c r="D34" s="438" t="s">
        <v>927</v>
      </c>
      <c r="E34" s="434">
        <v>777654.36979999999</v>
      </c>
      <c r="F34" s="432">
        <v>3888271.8489999999</v>
      </c>
      <c r="H34"/>
    </row>
    <row r="35" spans="1:8" ht="15.75" x14ac:dyDescent="0.25">
      <c r="A35" s="343" t="s">
        <v>779</v>
      </c>
      <c r="B35" s="436">
        <v>10</v>
      </c>
      <c r="C35" s="436">
        <v>149.88339999999999</v>
      </c>
      <c r="D35" s="438" t="s">
        <v>927</v>
      </c>
      <c r="E35" s="434">
        <v>20534.025799999999</v>
      </c>
      <c r="F35" s="432">
        <v>102670.129</v>
      </c>
      <c r="H35"/>
    </row>
    <row r="36" spans="1:8" ht="15.75" x14ac:dyDescent="0.25">
      <c r="A36" s="343" t="s">
        <v>780</v>
      </c>
      <c r="B36" s="436">
        <v>189</v>
      </c>
      <c r="C36" s="436">
        <v>17941.8429</v>
      </c>
      <c r="D36" s="438" t="s">
        <v>927</v>
      </c>
      <c r="E36" s="434">
        <v>538255.28700000001</v>
      </c>
      <c r="F36" s="432">
        <v>2691276.4350000001</v>
      </c>
      <c r="H36"/>
    </row>
    <row r="37" spans="1:8" ht="15.75" x14ac:dyDescent="0.25">
      <c r="A37" s="343" t="s">
        <v>781</v>
      </c>
      <c r="B37" s="436">
        <v>6</v>
      </c>
      <c r="C37" s="436">
        <v>5552.0474999999997</v>
      </c>
      <c r="D37" s="438" t="s">
        <v>927</v>
      </c>
      <c r="E37" s="434">
        <v>2442900.9</v>
      </c>
      <c r="F37" s="432">
        <v>12214504.5</v>
      </c>
      <c r="H37"/>
    </row>
    <row r="38" spans="1:8" ht="15.75" x14ac:dyDescent="0.25">
      <c r="A38" s="343" t="s">
        <v>924</v>
      </c>
      <c r="B38" s="436"/>
      <c r="C38" s="436"/>
      <c r="D38" s="438" t="s">
        <v>927</v>
      </c>
      <c r="E38" s="434"/>
      <c r="F38" s="432">
        <v>0</v>
      </c>
      <c r="H38"/>
    </row>
    <row r="39" spans="1:8" ht="15.75" x14ac:dyDescent="0.25">
      <c r="A39" s="343" t="s">
        <v>783</v>
      </c>
      <c r="B39" s="436">
        <v>4</v>
      </c>
      <c r="C39" s="437">
        <v>1.4E-3</v>
      </c>
      <c r="D39" s="438" t="s">
        <v>926</v>
      </c>
      <c r="E39" s="434">
        <v>9.4219999999999998E-3</v>
      </c>
      <c r="F39" s="432">
        <v>4.7109999999999999E-2</v>
      </c>
      <c r="H39"/>
    </row>
    <row r="40" spans="1:8" ht="15.75" x14ac:dyDescent="0.25">
      <c r="A40" s="343" t="s">
        <v>784</v>
      </c>
      <c r="B40" s="436">
        <v>15</v>
      </c>
      <c r="C40" s="436">
        <v>4174.5563000000002</v>
      </c>
      <c r="D40" s="438" t="s">
        <v>927</v>
      </c>
      <c r="E40" s="434">
        <v>726372.79619999998</v>
      </c>
      <c r="F40" s="432">
        <v>3631863.9809999997</v>
      </c>
      <c r="H40"/>
    </row>
    <row r="41" spans="1:8" ht="15.75" x14ac:dyDescent="0.25">
      <c r="A41" s="8"/>
      <c r="B41" s="484">
        <f>SUM(B30:B40)</f>
        <v>756</v>
      </c>
      <c r="C41" s="423"/>
      <c r="D41" s="439" t="s">
        <v>334</v>
      </c>
      <c r="E41" s="435">
        <v>6898981.6644719997</v>
      </c>
      <c r="F41" s="433">
        <v>34494908.322360002</v>
      </c>
      <c r="G41" s="633"/>
    </row>
    <row r="42" spans="1:8" ht="15.75" x14ac:dyDescent="0.25">
      <c r="A42" s="8"/>
      <c r="B42" s="423"/>
      <c r="C42" s="423"/>
      <c r="D42" s="380"/>
      <c r="E42" s="441"/>
      <c r="F42" s="442"/>
      <c r="H42"/>
    </row>
    <row r="43" spans="1:8" ht="15.75" x14ac:dyDescent="0.25">
      <c r="A43" s="25" t="s">
        <v>379</v>
      </c>
      <c r="B43" s="423"/>
      <c r="C43" s="423"/>
      <c r="D43" s="380"/>
      <c r="E43" s="441"/>
      <c r="F43" s="442"/>
      <c r="H43"/>
    </row>
    <row r="44" spans="1:8" x14ac:dyDescent="0.25">
      <c r="A44" s="422"/>
      <c r="B44" s="422"/>
      <c r="C44" s="422"/>
      <c r="D44" s="422"/>
      <c r="E44" s="422"/>
      <c r="F44" s="422"/>
      <c r="G44" s="422"/>
      <c r="H44"/>
    </row>
    <row r="45" spans="1:8" x14ac:dyDescent="0.25">
      <c r="A45" s="100"/>
      <c r="B45" s="414"/>
      <c r="C45" s="414"/>
      <c r="D45" s="415"/>
      <c r="E45" s="416"/>
      <c r="F45" s="416"/>
      <c r="G45" s="416"/>
      <c r="H45"/>
    </row>
    <row r="46" spans="1:8" x14ac:dyDescent="0.25">
      <c r="A46" s="24"/>
      <c r="B46" s="24"/>
      <c r="C46" s="24"/>
      <c r="D46" s="24"/>
      <c r="E46" s="24"/>
      <c r="F46" s="24"/>
      <c r="H46"/>
    </row>
    <row r="47" spans="1:8" ht="18.75" x14ac:dyDescent="0.3">
      <c r="A47" s="342" t="s">
        <v>852</v>
      </c>
      <c r="H47"/>
    </row>
    <row r="48" spans="1:8" x14ac:dyDescent="0.25">
      <c r="H48"/>
    </row>
    <row r="49" spans="1:8" x14ac:dyDescent="0.25">
      <c r="A49" s="742" t="s">
        <v>857</v>
      </c>
      <c r="B49" s="743"/>
      <c r="C49" s="743"/>
      <c r="D49" s="743"/>
      <c r="E49" s="743"/>
      <c r="F49" s="744"/>
      <c r="H49"/>
    </row>
    <row r="50" spans="1:8" ht="26.25" x14ac:dyDescent="0.25">
      <c r="A50" s="326" t="s">
        <v>773</v>
      </c>
      <c r="B50" s="352" t="s">
        <v>841</v>
      </c>
      <c r="C50" s="327" t="s">
        <v>842</v>
      </c>
      <c r="D50" s="328" t="s">
        <v>843</v>
      </c>
      <c r="E50" s="329" t="s">
        <v>844</v>
      </c>
      <c r="F50" s="329" t="s">
        <v>845</v>
      </c>
      <c r="H50"/>
    </row>
    <row r="51" spans="1:8" x14ac:dyDescent="0.25">
      <c r="A51" s="330" t="s">
        <v>776</v>
      </c>
      <c r="B51" s="331">
        <v>198</v>
      </c>
      <c r="C51" s="331">
        <v>8.9299999999999784</v>
      </c>
      <c r="D51" s="332" t="s">
        <v>846</v>
      </c>
      <c r="E51" s="283">
        <v>287543.75</v>
      </c>
      <c r="F51" s="283">
        <v>1437718.75</v>
      </c>
      <c r="H51"/>
    </row>
    <row r="52" spans="1:8" x14ac:dyDescent="0.25">
      <c r="A52" s="330" t="s">
        <v>777</v>
      </c>
      <c r="B52" s="331">
        <v>30</v>
      </c>
      <c r="C52" s="331">
        <v>260.08999999999992</v>
      </c>
      <c r="D52" s="332" t="s">
        <v>846</v>
      </c>
      <c r="E52" s="283">
        <v>110529.62000000001</v>
      </c>
      <c r="F52" s="283">
        <v>552648.1</v>
      </c>
      <c r="H52"/>
    </row>
    <row r="53" spans="1:8" x14ac:dyDescent="0.25">
      <c r="A53" s="330" t="s">
        <v>778</v>
      </c>
      <c r="B53" s="331">
        <v>16</v>
      </c>
      <c r="C53" s="331">
        <v>321.02</v>
      </c>
      <c r="D53" s="332" t="s">
        <v>846</v>
      </c>
      <c r="E53" s="283">
        <v>25359.43</v>
      </c>
      <c r="F53" s="283">
        <v>126797.15</v>
      </c>
      <c r="H53"/>
    </row>
    <row r="54" spans="1:8" x14ac:dyDescent="0.25">
      <c r="A54" s="330" t="s">
        <v>779</v>
      </c>
      <c r="B54" s="331">
        <v>3</v>
      </c>
      <c r="C54" s="331">
        <v>17.45</v>
      </c>
      <c r="D54" s="332" t="s">
        <v>846</v>
      </c>
      <c r="E54" s="283">
        <v>2390.65</v>
      </c>
      <c r="F54" s="283">
        <v>11953.25</v>
      </c>
      <c r="H54"/>
    </row>
    <row r="55" spans="1:8" x14ac:dyDescent="0.25">
      <c r="A55" s="330" t="s">
        <v>780</v>
      </c>
      <c r="B55" s="331">
        <v>77</v>
      </c>
      <c r="C55" s="331">
        <v>783.58000000000072</v>
      </c>
      <c r="D55" s="332" t="s">
        <v>846</v>
      </c>
      <c r="E55" s="283">
        <v>23507.690000000017</v>
      </c>
      <c r="F55" s="283">
        <v>117538.45</v>
      </c>
      <c r="H55"/>
    </row>
    <row r="56" spans="1:8" x14ac:dyDescent="0.25">
      <c r="A56" s="330" t="s">
        <v>781</v>
      </c>
      <c r="B56" s="331">
        <v>3</v>
      </c>
      <c r="C56" s="331">
        <v>4.54</v>
      </c>
      <c r="D56" s="332" t="s">
        <v>846</v>
      </c>
      <c r="E56" s="283">
        <v>2000.32</v>
      </c>
      <c r="F56" s="283">
        <v>10001.6</v>
      </c>
      <c r="H56"/>
    </row>
    <row r="57" spans="1:8" x14ac:dyDescent="0.25">
      <c r="A57" s="330" t="s">
        <v>783</v>
      </c>
      <c r="B57" s="331">
        <v>4</v>
      </c>
      <c r="C57" s="331">
        <v>0.05</v>
      </c>
      <c r="D57" s="332" t="s">
        <v>846</v>
      </c>
      <c r="E57" s="283">
        <v>3378.46</v>
      </c>
      <c r="F57" s="283">
        <v>16892.3</v>
      </c>
      <c r="H57"/>
    </row>
    <row r="58" spans="1:8" x14ac:dyDescent="0.25">
      <c r="A58" s="330" t="s">
        <v>784</v>
      </c>
      <c r="B58" s="331">
        <v>3</v>
      </c>
      <c r="C58" s="331">
        <v>61.790000000000006</v>
      </c>
      <c r="D58" s="332" t="s">
        <v>846</v>
      </c>
      <c r="E58" s="283">
        <v>10750.830000000002</v>
      </c>
      <c r="F58" s="283">
        <v>53754.15</v>
      </c>
      <c r="H58"/>
    </row>
    <row r="59" spans="1:8" x14ac:dyDescent="0.25">
      <c r="C59" s="273"/>
      <c r="D59" s="333" t="s">
        <v>334</v>
      </c>
      <c r="E59" s="334">
        <v>465460.75000000006</v>
      </c>
      <c r="F59" s="334">
        <v>2327303.75</v>
      </c>
      <c r="H59"/>
    </row>
    <row r="60" spans="1:8" ht="18.75" x14ac:dyDescent="0.3">
      <c r="A60" s="341" t="s">
        <v>851</v>
      </c>
      <c r="C60" s="273"/>
      <c r="D60" s="338"/>
      <c r="E60" s="339"/>
      <c r="F60" s="339"/>
      <c r="H60"/>
    </row>
    <row r="61" spans="1:8" x14ac:dyDescent="0.25">
      <c r="F61"/>
      <c r="H61"/>
    </row>
    <row r="62" spans="1:8" x14ac:dyDescent="0.25">
      <c r="A62" s="742" t="s">
        <v>856</v>
      </c>
      <c r="B62" s="743"/>
      <c r="C62" s="743"/>
      <c r="D62" s="743"/>
      <c r="E62" s="743"/>
      <c r="F62" s="744"/>
      <c r="H62"/>
    </row>
    <row r="63" spans="1:8" ht="26.25" x14ac:dyDescent="0.25">
      <c r="A63" s="326" t="s">
        <v>773</v>
      </c>
      <c r="B63" s="352" t="s">
        <v>841</v>
      </c>
      <c r="C63" s="327" t="s">
        <v>842</v>
      </c>
      <c r="D63" s="328" t="s">
        <v>843</v>
      </c>
      <c r="E63" s="329" t="s">
        <v>844</v>
      </c>
      <c r="F63" s="329" t="s">
        <v>847</v>
      </c>
      <c r="H63"/>
    </row>
    <row r="64" spans="1:8" x14ac:dyDescent="0.25">
      <c r="A64" s="330" t="s">
        <v>774</v>
      </c>
      <c r="B64" s="331">
        <v>6</v>
      </c>
      <c r="C64" s="335">
        <v>113767.8</v>
      </c>
      <c r="D64" s="336" t="s">
        <v>848</v>
      </c>
      <c r="E64" s="283">
        <v>113767.8</v>
      </c>
      <c r="F64" s="283">
        <v>113767.8</v>
      </c>
      <c r="H64"/>
    </row>
    <row r="65" spans="1:8" x14ac:dyDescent="0.25">
      <c r="A65" s="330" t="s">
        <v>775</v>
      </c>
      <c r="B65" s="331">
        <v>1</v>
      </c>
      <c r="C65" s="335">
        <v>10</v>
      </c>
      <c r="D65" s="336" t="s">
        <v>849</v>
      </c>
      <c r="E65" s="283">
        <v>2900</v>
      </c>
      <c r="F65" s="283">
        <v>2900</v>
      </c>
      <c r="H65"/>
    </row>
    <row r="66" spans="1:8" x14ac:dyDescent="0.25">
      <c r="A66" s="330" t="s">
        <v>776</v>
      </c>
      <c r="B66" s="331">
        <v>17</v>
      </c>
      <c r="C66" s="335">
        <v>0.89999999999999991</v>
      </c>
      <c r="D66" s="336" t="s">
        <v>846</v>
      </c>
      <c r="E66" s="283">
        <v>29120</v>
      </c>
      <c r="F66" s="283">
        <v>145600</v>
      </c>
      <c r="H66"/>
    </row>
    <row r="67" spans="1:8" x14ac:dyDescent="0.25">
      <c r="A67" s="330" t="s">
        <v>777</v>
      </c>
      <c r="B67" s="331">
        <v>12</v>
      </c>
      <c r="C67" s="335">
        <v>76.739999999999995</v>
      </c>
      <c r="D67" s="336" t="s">
        <v>846</v>
      </c>
      <c r="E67" s="283">
        <v>32608.860000000004</v>
      </c>
      <c r="F67" s="283">
        <v>163044.29999999999</v>
      </c>
      <c r="H67"/>
    </row>
    <row r="68" spans="1:8" x14ac:dyDescent="0.25">
      <c r="A68" s="330" t="s">
        <v>778</v>
      </c>
      <c r="B68" s="331">
        <v>14</v>
      </c>
      <c r="C68" s="335">
        <v>481.75999999999988</v>
      </c>
      <c r="D68" s="336" t="s">
        <v>846</v>
      </c>
      <c r="E68" s="283">
        <v>38058.379999999997</v>
      </c>
      <c r="F68" s="283">
        <v>190291.9</v>
      </c>
      <c r="H68"/>
    </row>
    <row r="69" spans="1:8" x14ac:dyDescent="0.25">
      <c r="A69" s="330" t="s">
        <v>780</v>
      </c>
      <c r="B69" s="331">
        <v>28</v>
      </c>
      <c r="C69" s="335">
        <v>263.58</v>
      </c>
      <c r="D69" s="336" t="s">
        <v>846</v>
      </c>
      <c r="E69" s="283">
        <v>7907.87</v>
      </c>
      <c r="F69" s="283">
        <v>39539.35</v>
      </c>
      <c r="H69"/>
    </row>
    <row r="70" spans="1:8" x14ac:dyDescent="0.25">
      <c r="A70" s="330" t="s">
        <v>781</v>
      </c>
      <c r="B70" s="331">
        <v>1</v>
      </c>
      <c r="C70" s="335">
        <v>0.8</v>
      </c>
      <c r="D70" s="336" t="s">
        <v>846</v>
      </c>
      <c r="E70" s="283">
        <v>352</v>
      </c>
      <c r="F70" s="283">
        <v>1760</v>
      </c>
      <c r="H70"/>
    </row>
    <row r="71" spans="1:8" x14ac:dyDescent="0.25">
      <c r="A71" s="330" t="s">
        <v>784</v>
      </c>
      <c r="B71" s="331">
        <v>1</v>
      </c>
      <c r="C71" s="335">
        <v>28.169999999999998</v>
      </c>
      <c r="D71" s="336" t="s">
        <v>846</v>
      </c>
      <c r="E71" s="283">
        <v>4900.78</v>
      </c>
      <c r="F71" s="283">
        <v>24503.9</v>
      </c>
      <c r="H71"/>
    </row>
    <row r="72" spans="1:8" x14ac:dyDescent="0.25">
      <c r="C72" s="273"/>
      <c r="D72" s="337" t="s">
        <v>334</v>
      </c>
      <c r="E72" s="334">
        <v>229615.69</v>
      </c>
      <c r="F72" s="334">
        <v>681407.25</v>
      </c>
      <c r="H72"/>
    </row>
    <row r="73" spans="1:8" ht="18.75" x14ac:dyDescent="0.3">
      <c r="A73" s="341" t="s">
        <v>850</v>
      </c>
      <c r="F73"/>
      <c r="H73"/>
    </row>
    <row r="74" spans="1:8" ht="17.25" customHeight="1" x14ac:dyDescent="0.25">
      <c r="A74" s="340"/>
      <c r="F74"/>
      <c r="H74"/>
    </row>
    <row r="75" spans="1:8" ht="26.25" x14ac:dyDescent="0.25">
      <c r="A75" s="326" t="s">
        <v>773</v>
      </c>
      <c r="B75" s="348" t="s">
        <v>841</v>
      </c>
      <c r="C75" s="345" t="s">
        <v>842</v>
      </c>
      <c r="D75" s="346" t="s">
        <v>843</v>
      </c>
      <c r="E75" s="347" t="s">
        <v>844</v>
      </c>
      <c r="F75" s="329" t="s">
        <v>847</v>
      </c>
      <c r="H75"/>
    </row>
    <row r="76" spans="1:8" x14ac:dyDescent="0.25">
      <c r="A76" s="343" t="s">
        <v>774</v>
      </c>
      <c r="B76" s="350">
        <v>6</v>
      </c>
      <c r="C76" s="354">
        <v>113767.8</v>
      </c>
      <c r="D76" s="331" t="s">
        <v>848</v>
      </c>
      <c r="E76" s="355">
        <v>113767.8</v>
      </c>
      <c r="F76" s="355">
        <v>113767.8</v>
      </c>
      <c r="H76"/>
    </row>
    <row r="77" spans="1:8" x14ac:dyDescent="0.25">
      <c r="A77" s="343" t="s">
        <v>775</v>
      </c>
      <c r="B77" s="350">
        <v>1</v>
      </c>
      <c r="C77" s="354">
        <v>10</v>
      </c>
      <c r="D77" s="331" t="s">
        <v>849</v>
      </c>
      <c r="E77" s="355">
        <v>2900</v>
      </c>
      <c r="F77" s="355">
        <v>2900</v>
      </c>
      <c r="H77"/>
    </row>
    <row r="78" spans="1:8" x14ac:dyDescent="0.25">
      <c r="A78" s="344" t="s">
        <v>776</v>
      </c>
      <c r="B78" s="349">
        <v>215</v>
      </c>
      <c r="C78" s="355">
        <v>9.8299999999999788</v>
      </c>
      <c r="D78" s="353" t="s">
        <v>846</v>
      </c>
      <c r="E78" s="355">
        <v>316663.75</v>
      </c>
      <c r="F78" s="356">
        <v>1583318.75</v>
      </c>
      <c r="H78"/>
    </row>
    <row r="79" spans="1:8" x14ac:dyDescent="0.25">
      <c r="A79" s="343" t="s">
        <v>777</v>
      </c>
      <c r="B79" s="350">
        <v>42</v>
      </c>
      <c r="C79" s="355">
        <v>336.82999999999993</v>
      </c>
      <c r="D79" s="353" t="s">
        <v>846</v>
      </c>
      <c r="E79" s="355">
        <v>143138.48000000001</v>
      </c>
      <c r="F79" s="355">
        <v>715692.39999999991</v>
      </c>
      <c r="H79"/>
    </row>
    <row r="80" spans="1:8" x14ac:dyDescent="0.25">
      <c r="A80" s="343" t="s">
        <v>778</v>
      </c>
      <c r="B80" s="350">
        <v>30</v>
      </c>
      <c r="C80" s="355">
        <v>802.77999999999986</v>
      </c>
      <c r="D80" s="353" t="s">
        <v>846</v>
      </c>
      <c r="E80" s="355">
        <v>63417.81</v>
      </c>
      <c r="F80" s="355">
        <v>317089.05</v>
      </c>
      <c r="H80"/>
    </row>
    <row r="81" spans="1:8" x14ac:dyDescent="0.25">
      <c r="A81" s="343" t="s">
        <v>779</v>
      </c>
      <c r="B81" s="350">
        <v>3</v>
      </c>
      <c r="C81" s="355">
        <v>17.45</v>
      </c>
      <c r="D81" s="353" t="s">
        <v>846</v>
      </c>
      <c r="E81" s="355">
        <v>2390.65</v>
      </c>
      <c r="F81" s="355">
        <v>11953.25</v>
      </c>
      <c r="H81"/>
    </row>
    <row r="82" spans="1:8" x14ac:dyDescent="0.25">
      <c r="A82" s="343" t="s">
        <v>780</v>
      </c>
      <c r="B82" s="350">
        <v>105</v>
      </c>
      <c r="C82" s="355">
        <v>1047.1600000000008</v>
      </c>
      <c r="D82" s="353" t="s">
        <v>846</v>
      </c>
      <c r="E82" s="355">
        <v>31415.560000000016</v>
      </c>
      <c r="F82" s="355">
        <v>157077.79999999999</v>
      </c>
      <c r="H82"/>
    </row>
    <row r="83" spans="1:8" x14ac:dyDescent="0.25">
      <c r="A83" s="343" t="s">
        <v>781</v>
      </c>
      <c r="B83" s="350">
        <v>4</v>
      </c>
      <c r="C83" s="355">
        <v>5.34</v>
      </c>
      <c r="D83" s="353" t="s">
        <v>846</v>
      </c>
      <c r="E83" s="355">
        <v>2352.3199999999997</v>
      </c>
      <c r="F83" s="355">
        <v>11761.6</v>
      </c>
      <c r="H83"/>
    </row>
    <row r="84" spans="1:8" x14ac:dyDescent="0.25">
      <c r="A84" s="343" t="s">
        <v>782</v>
      </c>
      <c r="B84" s="350">
        <v>0</v>
      </c>
      <c r="C84" s="355">
        <v>0</v>
      </c>
      <c r="D84" s="353" t="s">
        <v>846</v>
      </c>
      <c r="E84" s="355">
        <v>0</v>
      </c>
      <c r="F84" s="355">
        <v>0</v>
      </c>
      <c r="H84"/>
    </row>
    <row r="85" spans="1:8" x14ac:dyDescent="0.25">
      <c r="A85" s="343" t="s">
        <v>783</v>
      </c>
      <c r="B85" s="350">
        <v>4</v>
      </c>
      <c r="C85" s="355">
        <v>0.05</v>
      </c>
      <c r="D85" s="353" t="s">
        <v>846</v>
      </c>
      <c r="E85" s="355">
        <v>3378.46</v>
      </c>
      <c r="F85" s="355">
        <v>16892.3</v>
      </c>
      <c r="H85"/>
    </row>
    <row r="86" spans="1:8" x14ac:dyDescent="0.25">
      <c r="A86" s="343" t="s">
        <v>784</v>
      </c>
      <c r="B86" s="350">
        <v>4</v>
      </c>
      <c r="C86" s="355">
        <v>89.960000000000008</v>
      </c>
      <c r="D86" s="353" t="s">
        <v>846</v>
      </c>
      <c r="E86" s="355">
        <v>15651.61</v>
      </c>
      <c r="F86" s="355">
        <v>78258.05</v>
      </c>
      <c r="H86"/>
    </row>
    <row r="87" spans="1:8" x14ac:dyDescent="0.25">
      <c r="A87" s="24"/>
      <c r="C87" s="351"/>
      <c r="D87" s="337" t="s">
        <v>334</v>
      </c>
      <c r="E87" s="334">
        <v>695076.44000000006</v>
      </c>
      <c r="F87" s="334">
        <v>3008710.9999999995</v>
      </c>
      <c r="H87" s="668"/>
    </row>
    <row r="88" spans="1:8" x14ac:dyDescent="0.25">
      <c r="A88" s="24"/>
      <c r="C88" s="351"/>
      <c r="D88" s="380"/>
      <c r="E88" s="339"/>
      <c r="F88" s="339"/>
      <c r="H88"/>
    </row>
    <row r="89" spans="1:8" x14ac:dyDescent="0.25">
      <c r="A89" s="100"/>
      <c r="B89" s="414"/>
      <c r="C89" s="414"/>
      <c r="D89" s="415"/>
      <c r="E89" s="416"/>
      <c r="F89" s="416"/>
      <c r="G89" s="416"/>
      <c r="H89"/>
    </row>
    <row r="90" spans="1:8" x14ac:dyDescent="0.25">
      <c r="A90" s="24"/>
      <c r="B90" s="449"/>
      <c r="C90" s="449"/>
      <c r="D90" s="380"/>
      <c r="E90" s="450"/>
      <c r="F90" s="450"/>
      <c r="G90" s="450"/>
      <c r="H90"/>
    </row>
    <row r="91" spans="1:8" ht="18.75" x14ac:dyDescent="0.3">
      <c r="A91" s="341" t="s">
        <v>853</v>
      </c>
      <c r="H91"/>
    </row>
    <row r="92" spans="1:8" x14ac:dyDescent="0.25">
      <c r="A92" s="24"/>
      <c r="H92"/>
    </row>
    <row r="93" spans="1:8" ht="26.25" x14ac:dyDescent="0.25">
      <c r="A93" s="326" t="s">
        <v>773</v>
      </c>
      <c r="B93" s="348" t="s">
        <v>841</v>
      </c>
      <c r="C93" s="345" t="s">
        <v>854</v>
      </c>
      <c r="D93" s="346" t="s">
        <v>843</v>
      </c>
      <c r="E93" s="347" t="s">
        <v>844</v>
      </c>
      <c r="F93" s="329" t="s">
        <v>847</v>
      </c>
      <c r="H93"/>
    </row>
    <row r="94" spans="1:8" x14ac:dyDescent="0.25">
      <c r="A94" s="357" t="s">
        <v>774</v>
      </c>
      <c r="B94" s="358">
        <v>9</v>
      </c>
      <c r="C94" s="359"/>
      <c r="D94" s="331" t="s">
        <v>848</v>
      </c>
      <c r="E94" s="367" t="s">
        <v>855</v>
      </c>
      <c r="F94" s="360">
        <v>51148.23</v>
      </c>
      <c r="H94"/>
    </row>
    <row r="95" spans="1:8" x14ac:dyDescent="0.25">
      <c r="A95" s="357" t="s">
        <v>775</v>
      </c>
      <c r="B95" s="358">
        <v>3</v>
      </c>
      <c r="C95" s="359"/>
      <c r="D95" s="331" t="s">
        <v>849</v>
      </c>
      <c r="E95" s="367" t="s">
        <v>855</v>
      </c>
      <c r="F95" s="360">
        <v>3190</v>
      </c>
      <c r="H95"/>
    </row>
    <row r="96" spans="1:8" x14ac:dyDescent="0.25">
      <c r="A96" s="361" t="s">
        <v>776</v>
      </c>
      <c r="B96" s="358">
        <v>238</v>
      </c>
      <c r="C96" s="359"/>
      <c r="D96" s="353" t="s">
        <v>846</v>
      </c>
      <c r="E96" s="367" t="s">
        <v>855</v>
      </c>
      <c r="F96" s="360">
        <v>1883976.25</v>
      </c>
      <c r="H96"/>
    </row>
    <row r="97" spans="1:8" x14ac:dyDescent="0.25">
      <c r="A97" s="357" t="s">
        <v>777</v>
      </c>
      <c r="B97" s="358">
        <v>36</v>
      </c>
      <c r="C97" s="362">
        <v>162.78</v>
      </c>
      <c r="D97" s="353" t="s">
        <v>846</v>
      </c>
      <c r="E97" s="367" t="s">
        <v>855</v>
      </c>
      <c r="F97" s="360">
        <v>349706.36249999999</v>
      </c>
      <c r="H97"/>
    </row>
    <row r="98" spans="1:8" x14ac:dyDescent="0.25">
      <c r="A98" s="357" t="s">
        <v>778</v>
      </c>
      <c r="B98" s="358">
        <v>29</v>
      </c>
      <c r="C98" s="359">
        <v>1292.07</v>
      </c>
      <c r="D98" s="353" t="s">
        <v>846</v>
      </c>
      <c r="E98" s="367" t="s">
        <v>855</v>
      </c>
      <c r="F98" s="360">
        <v>569772.60849999997</v>
      </c>
      <c r="H98"/>
    </row>
    <row r="99" spans="1:8" x14ac:dyDescent="0.25">
      <c r="A99" s="357" t="s">
        <v>779</v>
      </c>
      <c r="B99" s="358">
        <v>1</v>
      </c>
      <c r="C99" s="359">
        <v>0.21</v>
      </c>
      <c r="D99" s="353" t="s">
        <v>846</v>
      </c>
      <c r="E99" s="367" t="s">
        <v>855</v>
      </c>
      <c r="F99" s="360">
        <v>146.316</v>
      </c>
      <c r="H99"/>
    </row>
    <row r="100" spans="1:8" x14ac:dyDescent="0.25">
      <c r="A100" s="357" t="s">
        <v>780</v>
      </c>
      <c r="B100" s="358">
        <v>83</v>
      </c>
      <c r="C100" s="359">
        <v>1453.35</v>
      </c>
      <c r="D100" s="353" t="s">
        <v>846</v>
      </c>
      <c r="E100" s="367" t="s">
        <v>855</v>
      </c>
      <c r="F100" s="360">
        <v>236372.25000000003</v>
      </c>
      <c r="H100"/>
    </row>
    <row r="101" spans="1:8" x14ac:dyDescent="0.25">
      <c r="A101" s="357" t="s">
        <v>781</v>
      </c>
      <c r="B101" s="358">
        <v>3</v>
      </c>
      <c r="C101" s="359">
        <v>1.49</v>
      </c>
      <c r="D101" s="353" t="s">
        <v>846</v>
      </c>
      <c r="E101" s="367" t="s">
        <v>855</v>
      </c>
      <c r="F101" s="360">
        <v>3284.38</v>
      </c>
      <c r="H101"/>
    </row>
    <row r="102" spans="1:8" x14ac:dyDescent="0.25">
      <c r="A102" s="357" t="s">
        <v>782</v>
      </c>
      <c r="B102" s="358">
        <v>1</v>
      </c>
      <c r="C102" s="359">
        <v>10.89</v>
      </c>
      <c r="D102" s="353" t="s">
        <v>846</v>
      </c>
      <c r="E102" s="367" t="s">
        <v>855</v>
      </c>
      <c r="F102" s="360">
        <v>23967.68</v>
      </c>
    </row>
    <row r="103" spans="1:8" x14ac:dyDescent="0.25">
      <c r="A103" s="357" t="s">
        <v>783</v>
      </c>
      <c r="B103" s="358">
        <v>13</v>
      </c>
      <c r="C103" s="359"/>
      <c r="D103" s="353" t="s">
        <v>846</v>
      </c>
      <c r="E103" s="367" t="s">
        <v>855</v>
      </c>
      <c r="F103" s="360">
        <v>103204.55000000002</v>
      </c>
    </row>
    <row r="104" spans="1:8" x14ac:dyDescent="0.25">
      <c r="A104" s="357" t="s">
        <v>784</v>
      </c>
      <c r="B104" s="358">
        <v>5</v>
      </c>
      <c r="C104" s="359">
        <v>43.37</v>
      </c>
      <c r="D104" s="353" t="s">
        <v>846</v>
      </c>
      <c r="E104" s="367" t="s">
        <v>855</v>
      </c>
      <c r="F104" s="360">
        <v>37729.986000000004</v>
      </c>
    </row>
    <row r="105" spans="1:8" x14ac:dyDescent="0.25">
      <c r="A105" s="363" t="s">
        <v>334</v>
      </c>
      <c r="B105" s="364">
        <v>370</v>
      </c>
      <c r="C105" s="365">
        <v>2964.16</v>
      </c>
      <c r="D105" s="364">
        <v>11</v>
      </c>
      <c r="E105" s="367" t="s">
        <v>855</v>
      </c>
      <c r="F105" s="366">
        <v>3262498.61</v>
      </c>
    </row>
    <row r="106" spans="1:8" x14ac:dyDescent="0.25">
      <c r="A106" s="368"/>
      <c r="B106" s="369"/>
    </row>
    <row r="108" spans="1:8" ht="18.75" x14ac:dyDescent="0.3">
      <c r="A108" s="341"/>
    </row>
    <row r="109" spans="1:8" x14ac:dyDescent="0.25">
      <c r="B109" s="370"/>
      <c r="C109" s="371"/>
    </row>
  </sheetData>
  <mergeCells count="7">
    <mergeCell ref="A62:F62"/>
    <mergeCell ref="A49:F49"/>
    <mergeCell ref="A4:F4"/>
    <mergeCell ref="A5:F5"/>
    <mergeCell ref="A6:F6"/>
    <mergeCell ref="A28:F28"/>
    <mergeCell ref="A9:F9"/>
  </mergeCells>
  <pageMargins left="0.25590551181102361" right="0.25590551181102361" top="0.39370078740157477" bottom="0.39370078740157477" header="0.3" footer="0.3"/>
  <pageSetup paperSize="9"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K129"/>
  <sheetViews>
    <sheetView showRowColHeaders="0" zoomScaleNormal="100" workbookViewId="0"/>
  </sheetViews>
  <sheetFormatPr defaultRowHeight="15" x14ac:dyDescent="0.25"/>
  <cols>
    <col min="1" max="1" width="145.28515625" customWidth="1"/>
    <col min="2" max="2" width="19.140625" customWidth="1"/>
    <col min="3" max="3" width="12.28515625" bestFit="1" customWidth="1"/>
    <col min="4" max="7" width="12.42578125" bestFit="1" customWidth="1"/>
    <col min="8" max="8" width="12.140625" bestFit="1" customWidth="1"/>
    <col min="9" max="10" width="12.42578125" bestFit="1" customWidth="1"/>
    <col min="11" max="11" width="11.5703125" customWidth="1"/>
    <col min="12" max="12" width="13.7109375" customWidth="1"/>
    <col min="13" max="14" width="14.28515625" customWidth="1"/>
    <col min="15" max="16" width="13.28515625" customWidth="1"/>
    <col min="17" max="17" width="14.7109375" customWidth="1"/>
    <col min="18" max="18" width="17.7109375" customWidth="1"/>
    <col min="19" max="19" width="9.5703125" customWidth="1"/>
    <col min="20" max="20" width="14.28515625" bestFit="1" customWidth="1"/>
    <col min="21" max="16384" width="9.140625" style="24"/>
  </cols>
  <sheetData>
    <row r="1" spans="1:26" ht="15" customHeight="1" x14ac:dyDescent="0.25"/>
    <row r="2" spans="1:26" ht="15" customHeight="1" x14ac:dyDescent="0.25"/>
    <row r="3" spans="1:26" ht="26.25" x14ac:dyDescent="0.4">
      <c r="A3" s="16" t="s">
        <v>406</v>
      </c>
    </row>
    <row r="4" spans="1:26" ht="53.25" customHeight="1" x14ac:dyDescent="0.25">
      <c r="A4" s="728" t="s">
        <v>831</v>
      </c>
      <c r="B4" s="728"/>
      <c r="C4" s="728"/>
      <c r="D4" s="728"/>
      <c r="E4" s="728"/>
      <c r="F4" s="55"/>
      <c r="G4" s="55"/>
      <c r="H4" s="55"/>
      <c r="I4" s="55"/>
      <c r="J4" s="55"/>
      <c r="K4" s="55"/>
      <c r="L4" s="55"/>
      <c r="M4" s="55"/>
      <c r="N4" s="55"/>
      <c r="O4" s="55"/>
    </row>
    <row r="6" spans="1:26" ht="32.25" customHeight="1" x14ac:dyDescent="0.35">
      <c r="A6" s="729" t="s">
        <v>407</v>
      </c>
      <c r="B6" s="730"/>
      <c r="C6" s="730"/>
      <c r="D6" s="730"/>
      <c r="E6" s="730"/>
      <c r="F6" s="730"/>
      <c r="G6" s="730"/>
      <c r="H6" s="730"/>
      <c r="I6" s="730"/>
      <c r="J6" s="730"/>
      <c r="K6" s="730"/>
      <c r="L6" s="730"/>
      <c r="M6" s="730"/>
      <c r="N6" s="730"/>
      <c r="O6" s="731"/>
      <c r="P6" s="751" t="s">
        <v>1062</v>
      </c>
      <c r="Q6" s="746" t="s">
        <v>1063</v>
      </c>
      <c r="R6" s="746" t="s">
        <v>1069</v>
      </c>
      <c r="U6"/>
    </row>
    <row r="7" spans="1:26" ht="17.25" x14ac:dyDescent="0.25">
      <c r="A7" s="17" t="s">
        <v>21</v>
      </c>
      <c r="B7" s="17"/>
      <c r="C7" s="17">
        <v>2006</v>
      </c>
      <c r="D7" s="17">
        <v>2007</v>
      </c>
      <c r="E7" s="41" t="s">
        <v>735</v>
      </c>
      <c r="F7" s="17">
        <v>2009</v>
      </c>
      <c r="G7" s="17">
        <v>2010</v>
      </c>
      <c r="H7" s="17">
        <v>2011</v>
      </c>
      <c r="I7" s="17">
        <v>2012</v>
      </c>
      <c r="J7" s="17">
        <v>2013</v>
      </c>
      <c r="K7" s="17">
        <v>2014</v>
      </c>
      <c r="L7" s="41" t="s">
        <v>817</v>
      </c>
      <c r="M7" s="41">
        <v>2016</v>
      </c>
      <c r="N7" s="41">
        <v>2017</v>
      </c>
      <c r="O7" s="41">
        <v>2018</v>
      </c>
      <c r="P7" s="751"/>
      <c r="Q7" s="747"/>
      <c r="R7" s="747"/>
      <c r="U7"/>
    </row>
    <row r="8" spans="1:26" x14ac:dyDescent="0.25">
      <c r="A8" s="9" t="s">
        <v>712</v>
      </c>
      <c r="B8" s="9"/>
      <c r="C8" s="23" t="s">
        <v>125</v>
      </c>
      <c r="D8" s="23" t="s">
        <v>125</v>
      </c>
      <c r="E8" s="12">
        <v>10700</v>
      </c>
      <c r="F8" s="12">
        <v>9500</v>
      </c>
      <c r="G8" s="12">
        <v>10400</v>
      </c>
      <c r="H8" s="12">
        <v>9800</v>
      </c>
      <c r="I8" s="12">
        <v>12900</v>
      </c>
      <c r="J8" s="12">
        <v>12000</v>
      </c>
      <c r="K8" s="86">
        <v>13800</v>
      </c>
      <c r="L8" s="75">
        <v>13900</v>
      </c>
      <c r="M8" s="12">
        <v>13000</v>
      </c>
      <c r="N8" s="12">
        <v>12000</v>
      </c>
      <c r="O8" s="12">
        <v>13000</v>
      </c>
      <c r="P8" s="636">
        <f>O8-N8</f>
        <v>1000</v>
      </c>
      <c r="Q8" s="105">
        <f>(O8-N8)/O8</f>
        <v>7.6923076923076927E-2</v>
      </c>
      <c r="R8" s="105">
        <f>(O8-E8)/O8</f>
        <v>0.17692307692307693</v>
      </c>
      <c r="U8"/>
    </row>
    <row r="9" spans="1:26" x14ac:dyDescent="0.25">
      <c r="A9" s="25" t="s">
        <v>736</v>
      </c>
      <c r="O9" s="619"/>
    </row>
    <row r="10" spans="1:26" x14ac:dyDescent="0.25">
      <c r="A10" s="25" t="s">
        <v>734</v>
      </c>
    </row>
    <row r="11" spans="1:26" x14ac:dyDescent="0.25">
      <c r="A11" s="25" t="s">
        <v>408</v>
      </c>
      <c r="K11" s="67"/>
    </row>
    <row r="12" spans="1:26" ht="6" customHeight="1" x14ac:dyDescent="0.25">
      <c r="A12" s="99"/>
      <c r="B12" s="100"/>
      <c r="C12" s="100"/>
      <c r="D12" s="100"/>
      <c r="E12" s="100"/>
      <c r="F12" s="100"/>
      <c r="G12" s="100"/>
      <c r="H12" s="100"/>
      <c r="I12" s="100"/>
      <c r="J12" s="100"/>
      <c r="K12" s="113"/>
      <c r="L12" s="100"/>
      <c r="M12" s="100"/>
      <c r="N12" s="100"/>
      <c r="O12" s="100"/>
      <c r="P12" s="100"/>
      <c r="Q12" s="100"/>
      <c r="R12" s="100"/>
      <c r="S12" s="100"/>
      <c r="T12" s="100"/>
    </row>
    <row r="13" spans="1:26" x14ac:dyDescent="0.25">
      <c r="K13" s="68"/>
    </row>
    <row r="14" spans="1:26" ht="21" x14ac:dyDescent="0.35">
      <c r="A14" s="54" t="s">
        <v>962</v>
      </c>
      <c r="B14" s="17"/>
      <c r="C14" s="17"/>
      <c r="D14" s="17"/>
      <c r="E14" s="17"/>
      <c r="F14" s="17"/>
      <c r="G14" s="17"/>
      <c r="H14" s="17"/>
      <c r="I14" s="17"/>
      <c r="J14" s="17"/>
      <c r="K14" s="17"/>
      <c r="L14" s="41" t="s">
        <v>818</v>
      </c>
      <c r="M14" s="41"/>
      <c r="N14" s="41"/>
      <c r="O14" s="41"/>
      <c r="U14"/>
    </row>
    <row r="15" spans="1:26" x14ac:dyDescent="0.25">
      <c r="A15" s="17" t="s">
        <v>409</v>
      </c>
      <c r="B15" s="17"/>
      <c r="C15" s="17">
        <v>2006</v>
      </c>
      <c r="D15" s="17">
        <v>2007</v>
      </c>
      <c r="E15" s="17">
        <v>2008</v>
      </c>
      <c r="F15" s="17">
        <v>2009</v>
      </c>
      <c r="G15" s="17">
        <v>2010</v>
      </c>
      <c r="H15" s="17">
        <v>2011</v>
      </c>
      <c r="I15" s="17">
        <v>2012</v>
      </c>
      <c r="J15" s="17">
        <v>2013</v>
      </c>
      <c r="K15" s="17">
        <v>2014</v>
      </c>
      <c r="L15" s="17">
        <v>2015</v>
      </c>
      <c r="M15" s="17">
        <v>2016</v>
      </c>
      <c r="N15" s="469">
        <v>2017</v>
      </c>
      <c r="O15" s="17">
        <v>2018</v>
      </c>
      <c r="R15" s="69"/>
      <c r="S15" s="70"/>
      <c r="T15" s="71"/>
      <c r="U15" s="71"/>
      <c r="V15" s="70"/>
      <c r="W15" s="70"/>
      <c r="X15" s="72"/>
      <c r="Y15" s="70"/>
      <c r="Z15" s="33"/>
    </row>
    <row r="16" spans="1:26" x14ac:dyDescent="0.25">
      <c r="A16" s="9" t="s">
        <v>0</v>
      </c>
      <c r="B16" s="9" t="s">
        <v>125</v>
      </c>
      <c r="C16" s="13" t="s">
        <v>125</v>
      </c>
      <c r="D16" s="13" t="s">
        <v>125</v>
      </c>
      <c r="E16" s="13" t="s">
        <v>125</v>
      </c>
      <c r="F16" s="13">
        <v>331</v>
      </c>
      <c r="G16" s="13" t="s">
        <v>125</v>
      </c>
      <c r="H16" s="13" t="s">
        <v>125</v>
      </c>
      <c r="I16" s="13">
        <v>484</v>
      </c>
      <c r="J16" s="12">
        <v>0</v>
      </c>
      <c r="K16" s="12">
        <v>0</v>
      </c>
      <c r="L16" s="12">
        <v>826</v>
      </c>
      <c r="M16" s="12">
        <v>0</v>
      </c>
      <c r="N16" s="12">
        <v>0</v>
      </c>
      <c r="O16" s="12">
        <v>0</v>
      </c>
      <c r="R16" s="73"/>
      <c r="S16" s="71"/>
      <c r="T16" s="71"/>
      <c r="U16" s="71"/>
      <c r="V16" s="71"/>
      <c r="W16" s="71"/>
      <c r="X16" s="71"/>
      <c r="Y16" s="71"/>
      <c r="Z16" s="33"/>
    </row>
    <row r="17" spans="1:26" x14ac:dyDescent="0.25">
      <c r="A17" s="9" t="s">
        <v>1</v>
      </c>
      <c r="B17" s="9" t="s">
        <v>125</v>
      </c>
      <c r="C17" s="13" t="s">
        <v>125</v>
      </c>
      <c r="D17" s="13" t="s">
        <v>125</v>
      </c>
      <c r="E17" s="13">
        <v>112</v>
      </c>
      <c r="F17" s="13">
        <v>1112</v>
      </c>
      <c r="G17" s="13" t="s">
        <v>125</v>
      </c>
      <c r="H17" s="13" t="s">
        <v>125</v>
      </c>
      <c r="I17" s="13">
        <v>1423</v>
      </c>
      <c r="J17" s="12">
        <v>0</v>
      </c>
      <c r="K17" s="12">
        <v>0</v>
      </c>
      <c r="L17" s="12">
        <v>925</v>
      </c>
      <c r="M17" s="12">
        <v>0</v>
      </c>
      <c r="N17" s="12">
        <v>0</v>
      </c>
      <c r="O17" s="12">
        <v>0</v>
      </c>
      <c r="R17" s="70"/>
      <c r="S17" s="70"/>
      <c r="T17" s="74"/>
      <c r="U17" s="74"/>
      <c r="V17" s="74"/>
      <c r="W17" s="74"/>
      <c r="X17" s="74"/>
      <c r="Y17" s="74"/>
      <c r="Z17" s="33"/>
    </row>
    <row r="18" spans="1:26" x14ac:dyDescent="0.25">
      <c r="A18" s="9" t="s">
        <v>2</v>
      </c>
      <c r="B18" s="9" t="s">
        <v>125</v>
      </c>
      <c r="C18" s="13" t="s">
        <v>125</v>
      </c>
      <c r="D18" s="13" t="s">
        <v>125</v>
      </c>
      <c r="E18" s="13" t="s">
        <v>125</v>
      </c>
      <c r="F18" s="13">
        <v>805</v>
      </c>
      <c r="G18" s="13" t="s">
        <v>125</v>
      </c>
      <c r="H18" s="13" t="s">
        <v>125</v>
      </c>
      <c r="I18" s="13">
        <v>1384</v>
      </c>
      <c r="J18" s="12">
        <v>0</v>
      </c>
      <c r="K18" s="12">
        <v>0</v>
      </c>
      <c r="L18" s="12">
        <v>1041</v>
      </c>
      <c r="M18" s="12">
        <v>0</v>
      </c>
      <c r="N18" s="12">
        <v>0</v>
      </c>
      <c r="O18" s="12">
        <v>0</v>
      </c>
      <c r="R18" s="70"/>
      <c r="S18" s="70"/>
      <c r="T18" s="74"/>
      <c r="U18" s="74"/>
      <c r="V18" s="74"/>
      <c r="W18" s="74"/>
      <c r="X18" s="74"/>
      <c r="Y18" s="74"/>
      <c r="Z18" s="33"/>
    </row>
    <row r="19" spans="1:26" x14ac:dyDescent="0.25">
      <c r="A19" s="9" t="s">
        <v>4</v>
      </c>
      <c r="B19" s="9" t="s">
        <v>125</v>
      </c>
      <c r="C19" s="13">
        <v>664</v>
      </c>
      <c r="D19" s="13" t="s">
        <v>125</v>
      </c>
      <c r="E19" s="13" t="s">
        <v>125</v>
      </c>
      <c r="F19" s="13">
        <v>1019</v>
      </c>
      <c r="G19" s="13" t="s">
        <v>125</v>
      </c>
      <c r="H19" s="13" t="s">
        <v>125</v>
      </c>
      <c r="I19" s="13">
        <v>2353</v>
      </c>
      <c r="J19" s="12">
        <v>0</v>
      </c>
      <c r="K19" s="12">
        <v>0</v>
      </c>
      <c r="L19" s="12">
        <v>1206</v>
      </c>
      <c r="M19" s="12">
        <v>0</v>
      </c>
      <c r="N19" s="12">
        <v>0</v>
      </c>
      <c r="O19" s="12">
        <v>0</v>
      </c>
      <c r="R19" s="70"/>
      <c r="S19" s="70"/>
      <c r="T19" s="74"/>
      <c r="U19" s="74"/>
      <c r="V19" s="74"/>
      <c r="W19" s="74"/>
      <c r="X19" s="74"/>
      <c r="Y19" s="74"/>
      <c r="Z19" s="33"/>
    </row>
    <row r="20" spans="1:26" x14ac:dyDescent="0.25">
      <c r="A20" s="9" t="s">
        <v>5</v>
      </c>
      <c r="B20" s="9" t="s">
        <v>125</v>
      </c>
      <c r="C20" s="13" t="s">
        <v>125</v>
      </c>
      <c r="D20" s="13" t="s">
        <v>125</v>
      </c>
      <c r="E20" s="13" t="s">
        <v>125</v>
      </c>
      <c r="F20" s="13" t="s">
        <v>125</v>
      </c>
      <c r="G20" s="13" t="s">
        <v>125</v>
      </c>
      <c r="H20" s="13" t="s">
        <v>125</v>
      </c>
      <c r="I20" s="13">
        <v>1166</v>
      </c>
      <c r="J20" s="12">
        <v>0</v>
      </c>
      <c r="K20" s="12">
        <v>0</v>
      </c>
      <c r="L20" s="12">
        <v>1685</v>
      </c>
      <c r="M20" s="12">
        <v>0</v>
      </c>
      <c r="N20" s="12">
        <v>0</v>
      </c>
      <c r="O20" s="12">
        <v>0</v>
      </c>
      <c r="R20" s="70"/>
      <c r="S20" s="70"/>
      <c r="T20" s="74"/>
      <c r="U20" s="74"/>
      <c r="V20" s="74"/>
      <c r="W20" s="74"/>
      <c r="X20" s="74"/>
      <c r="Y20" s="74"/>
      <c r="Z20" s="33"/>
    </row>
    <row r="21" spans="1:26" x14ac:dyDescent="0.25">
      <c r="A21" s="9" t="s">
        <v>20</v>
      </c>
      <c r="B21" s="9" t="s">
        <v>125</v>
      </c>
      <c r="C21" s="13" t="s">
        <v>125</v>
      </c>
      <c r="D21" s="13" t="s">
        <v>125</v>
      </c>
      <c r="E21" s="13">
        <v>519</v>
      </c>
      <c r="F21" s="13">
        <v>1749</v>
      </c>
      <c r="G21" s="13" t="s">
        <v>125</v>
      </c>
      <c r="H21" s="13" t="s">
        <v>125</v>
      </c>
      <c r="I21" s="13">
        <v>1483</v>
      </c>
      <c r="J21" s="12">
        <v>0</v>
      </c>
      <c r="K21" s="12">
        <v>0</v>
      </c>
      <c r="L21" s="12">
        <v>1586</v>
      </c>
      <c r="M21" s="12">
        <v>0</v>
      </c>
      <c r="N21" s="12">
        <v>0</v>
      </c>
      <c r="O21" s="12">
        <v>0</v>
      </c>
      <c r="R21" s="70"/>
      <c r="S21" s="70"/>
      <c r="T21" s="74"/>
      <c r="U21" s="74"/>
      <c r="V21" s="74"/>
      <c r="W21" s="74"/>
      <c r="X21" s="74"/>
      <c r="Y21" s="74"/>
      <c r="Z21" s="33"/>
    </row>
    <row r="22" spans="1:26" x14ac:dyDescent="0.25">
      <c r="A22" s="9" t="s">
        <v>6</v>
      </c>
      <c r="B22" s="9" t="s">
        <v>125</v>
      </c>
      <c r="C22" s="13">
        <v>425</v>
      </c>
      <c r="D22" s="13" t="s">
        <v>125</v>
      </c>
      <c r="E22" s="13" t="s">
        <v>125</v>
      </c>
      <c r="F22" s="13" t="s">
        <v>125</v>
      </c>
      <c r="G22" s="13" t="s">
        <v>125</v>
      </c>
      <c r="H22" s="13" t="s">
        <v>125</v>
      </c>
      <c r="I22" s="13">
        <v>9</v>
      </c>
      <c r="J22" s="12">
        <v>0</v>
      </c>
      <c r="K22" s="12">
        <v>0</v>
      </c>
      <c r="L22" s="12">
        <v>264</v>
      </c>
      <c r="M22" s="12">
        <v>0</v>
      </c>
      <c r="N22" s="12">
        <v>0</v>
      </c>
      <c r="O22" s="12">
        <v>0</v>
      </c>
      <c r="R22" s="70"/>
      <c r="S22" s="70"/>
      <c r="T22" s="74"/>
      <c r="U22" s="74"/>
      <c r="V22" s="74"/>
      <c r="W22" s="74"/>
      <c r="X22" s="74"/>
      <c r="Y22" s="74"/>
      <c r="Z22" s="33"/>
    </row>
    <row r="23" spans="1:26" x14ac:dyDescent="0.25">
      <c r="A23" s="9" t="s">
        <v>7</v>
      </c>
      <c r="B23" s="9" t="s">
        <v>125</v>
      </c>
      <c r="C23" s="13">
        <v>2591</v>
      </c>
      <c r="D23" s="13" t="s">
        <v>125</v>
      </c>
      <c r="E23" s="13" t="s">
        <v>125</v>
      </c>
      <c r="F23" s="13">
        <v>3629</v>
      </c>
      <c r="G23" s="13" t="s">
        <v>125</v>
      </c>
      <c r="H23" s="13" t="s">
        <v>125</v>
      </c>
      <c r="I23" s="13">
        <v>5134</v>
      </c>
      <c r="J23" s="12">
        <v>0</v>
      </c>
      <c r="K23" s="12">
        <v>0</v>
      </c>
      <c r="L23" s="12">
        <v>2527</v>
      </c>
      <c r="M23" s="12">
        <v>0</v>
      </c>
      <c r="N23" s="12">
        <v>0</v>
      </c>
      <c r="O23" s="12">
        <v>0</v>
      </c>
      <c r="R23" s="70"/>
      <c r="S23" s="70"/>
      <c r="T23" s="74"/>
      <c r="U23" s="74"/>
      <c r="V23" s="74"/>
      <c r="W23" s="74"/>
      <c r="X23" s="74"/>
      <c r="Y23" s="74"/>
      <c r="Z23" s="33"/>
    </row>
    <row r="24" spans="1:26" x14ac:dyDescent="0.25">
      <c r="A24" s="9" t="s">
        <v>9</v>
      </c>
      <c r="B24" s="9" t="s">
        <v>125</v>
      </c>
      <c r="C24" s="13" t="s">
        <v>125</v>
      </c>
      <c r="D24" s="13" t="s">
        <v>125</v>
      </c>
      <c r="E24" s="13" t="s">
        <v>125</v>
      </c>
      <c r="F24" s="13">
        <v>3898</v>
      </c>
      <c r="G24" s="13" t="s">
        <v>125</v>
      </c>
      <c r="H24" s="13" t="s">
        <v>125</v>
      </c>
      <c r="I24" s="13">
        <v>2458</v>
      </c>
      <c r="J24" s="12">
        <v>0</v>
      </c>
      <c r="K24" s="12">
        <v>0</v>
      </c>
      <c r="L24" s="12">
        <v>2824</v>
      </c>
      <c r="M24" s="12">
        <v>0</v>
      </c>
      <c r="N24" s="12">
        <v>0</v>
      </c>
      <c r="O24" s="12">
        <v>0</v>
      </c>
      <c r="R24" s="70"/>
      <c r="S24" s="70"/>
      <c r="T24" s="74"/>
      <c r="U24" s="74"/>
      <c r="V24" s="74"/>
      <c r="W24" s="74"/>
      <c r="X24" s="74"/>
      <c r="Y24" s="74"/>
      <c r="Z24" s="33"/>
    </row>
    <row r="25" spans="1:26" x14ac:dyDescent="0.25">
      <c r="A25" s="9" t="s">
        <v>21</v>
      </c>
      <c r="B25" s="9" t="s">
        <v>125</v>
      </c>
      <c r="C25" s="13" t="s">
        <v>125</v>
      </c>
      <c r="D25" s="13" t="s">
        <v>125</v>
      </c>
      <c r="E25" s="13" t="s">
        <v>125</v>
      </c>
      <c r="F25" s="13">
        <v>14600</v>
      </c>
      <c r="G25" s="13" t="s">
        <v>125</v>
      </c>
      <c r="H25" s="13" t="s">
        <v>125</v>
      </c>
      <c r="I25" s="13">
        <v>15894</v>
      </c>
      <c r="J25" s="12">
        <v>0</v>
      </c>
      <c r="K25" s="12">
        <v>0</v>
      </c>
      <c r="L25" s="12">
        <v>12884</v>
      </c>
      <c r="M25" s="12">
        <v>0</v>
      </c>
      <c r="N25" s="12">
        <v>0</v>
      </c>
      <c r="O25" s="12">
        <v>0</v>
      </c>
      <c r="R25" s="70"/>
      <c r="S25" s="70"/>
      <c r="T25" s="74"/>
      <c r="U25" s="74"/>
      <c r="V25" s="74"/>
      <c r="W25" s="74"/>
      <c r="X25" s="74"/>
      <c r="Y25" s="74"/>
      <c r="Z25" s="33"/>
    </row>
    <row r="26" spans="1:26" s="62" customFormat="1" x14ac:dyDescent="0.25">
      <c r="A26" s="17" t="s">
        <v>410</v>
      </c>
      <c r="B26" s="18"/>
      <c r="C26" s="17">
        <v>2006</v>
      </c>
      <c r="D26" s="17">
        <v>2007</v>
      </c>
      <c r="E26" s="17">
        <v>2008</v>
      </c>
      <c r="F26" s="17">
        <v>2009</v>
      </c>
      <c r="G26" s="17">
        <v>2010</v>
      </c>
      <c r="H26" s="17">
        <v>2011</v>
      </c>
      <c r="I26" s="17">
        <v>2012</v>
      </c>
      <c r="J26" s="17">
        <v>2013</v>
      </c>
      <c r="K26" s="17">
        <v>2014</v>
      </c>
      <c r="L26" s="17">
        <v>2015</v>
      </c>
      <c r="M26" s="17">
        <v>2016</v>
      </c>
      <c r="N26" s="469">
        <v>2017</v>
      </c>
      <c r="O26" s="17">
        <v>2018</v>
      </c>
      <c r="P26" s="2"/>
      <c r="Q26" s="2"/>
      <c r="R26" s="70"/>
      <c r="S26" s="70"/>
      <c r="T26" s="74"/>
      <c r="U26" s="74"/>
      <c r="V26" s="74"/>
      <c r="W26" s="74"/>
      <c r="X26" s="74"/>
      <c r="Y26" s="74"/>
      <c r="Z26" s="46"/>
    </row>
    <row r="27" spans="1:26" x14ac:dyDescent="0.25">
      <c r="A27" s="9" t="s">
        <v>0</v>
      </c>
      <c r="B27" s="9" t="s">
        <v>125</v>
      </c>
      <c r="C27" s="13" t="s">
        <v>125</v>
      </c>
      <c r="D27" s="13" t="s">
        <v>125</v>
      </c>
      <c r="E27" s="13" t="s">
        <v>125</v>
      </c>
      <c r="F27" s="13">
        <v>38</v>
      </c>
      <c r="G27" s="13" t="s">
        <v>125</v>
      </c>
      <c r="H27" s="13" t="s">
        <v>125</v>
      </c>
      <c r="I27" s="12">
        <v>0</v>
      </c>
      <c r="J27" s="12">
        <v>0</v>
      </c>
      <c r="K27" s="12">
        <v>0</v>
      </c>
      <c r="L27" s="12">
        <v>0</v>
      </c>
      <c r="M27" s="12">
        <v>0</v>
      </c>
      <c r="N27" s="12">
        <v>0</v>
      </c>
      <c r="O27" s="12">
        <v>0</v>
      </c>
      <c r="R27" s="2"/>
      <c r="S27" s="2"/>
      <c r="T27" s="2"/>
      <c r="U27" s="2"/>
      <c r="V27" s="62"/>
      <c r="W27" s="62"/>
      <c r="X27" s="62"/>
      <c r="Y27" s="62"/>
    </row>
    <row r="28" spans="1:26" x14ac:dyDescent="0.25">
      <c r="A28" s="9" t="s">
        <v>1</v>
      </c>
      <c r="B28" s="9" t="s">
        <v>125</v>
      </c>
      <c r="C28" s="13" t="s">
        <v>125</v>
      </c>
      <c r="D28" s="13" t="s">
        <v>125</v>
      </c>
      <c r="E28" s="13">
        <v>148</v>
      </c>
      <c r="F28" s="13">
        <v>432</v>
      </c>
      <c r="G28" s="13" t="s">
        <v>125</v>
      </c>
      <c r="H28" s="13" t="s">
        <v>125</v>
      </c>
      <c r="I28" s="12">
        <v>194</v>
      </c>
      <c r="J28" s="12">
        <v>0</v>
      </c>
      <c r="K28" s="12">
        <v>0</v>
      </c>
      <c r="L28" s="12">
        <v>0</v>
      </c>
      <c r="M28" s="12">
        <v>0</v>
      </c>
      <c r="N28" s="12">
        <v>0</v>
      </c>
      <c r="O28" s="12">
        <v>0</v>
      </c>
      <c r="U28"/>
    </row>
    <row r="29" spans="1:26" x14ac:dyDescent="0.25">
      <c r="A29" s="9" t="s">
        <v>2</v>
      </c>
      <c r="B29" s="9" t="s">
        <v>125</v>
      </c>
      <c r="C29" s="13" t="s">
        <v>125</v>
      </c>
      <c r="D29" s="13" t="s">
        <v>125</v>
      </c>
      <c r="E29" s="13" t="s">
        <v>125</v>
      </c>
      <c r="F29" s="13">
        <v>503</v>
      </c>
      <c r="G29" s="13" t="s">
        <v>125</v>
      </c>
      <c r="H29" s="13" t="s">
        <v>125</v>
      </c>
      <c r="I29" s="12">
        <v>152</v>
      </c>
      <c r="J29" s="12">
        <v>0</v>
      </c>
      <c r="K29" s="12">
        <v>0</v>
      </c>
      <c r="L29" s="12">
        <v>0</v>
      </c>
      <c r="M29" s="12">
        <v>0</v>
      </c>
      <c r="N29" s="12">
        <v>0</v>
      </c>
      <c r="O29" s="12">
        <v>0</v>
      </c>
      <c r="U29"/>
    </row>
    <row r="30" spans="1:26" x14ac:dyDescent="0.25">
      <c r="A30" s="9" t="s">
        <v>4</v>
      </c>
      <c r="B30" s="9" t="s">
        <v>125</v>
      </c>
      <c r="C30" s="13">
        <v>410</v>
      </c>
      <c r="D30" s="13" t="s">
        <v>125</v>
      </c>
      <c r="E30" s="13" t="s">
        <v>125</v>
      </c>
      <c r="F30" s="13">
        <v>921</v>
      </c>
      <c r="G30" s="13" t="s">
        <v>125</v>
      </c>
      <c r="H30" s="13" t="s">
        <v>125</v>
      </c>
      <c r="I30" s="12">
        <v>991</v>
      </c>
      <c r="J30" s="12">
        <v>0</v>
      </c>
      <c r="K30" s="12">
        <v>0</v>
      </c>
      <c r="L30" s="12">
        <v>0</v>
      </c>
      <c r="M30" s="12">
        <v>0</v>
      </c>
      <c r="N30" s="12">
        <v>0</v>
      </c>
      <c r="O30" s="12">
        <v>0</v>
      </c>
      <c r="U30"/>
    </row>
    <row r="31" spans="1:26" x14ac:dyDescent="0.25">
      <c r="A31" s="9" t="s">
        <v>5</v>
      </c>
      <c r="B31" s="9" t="s">
        <v>125</v>
      </c>
      <c r="C31" s="13" t="s">
        <v>125</v>
      </c>
      <c r="D31" s="13" t="s">
        <v>125</v>
      </c>
      <c r="E31" s="13" t="s">
        <v>125</v>
      </c>
      <c r="F31" s="13" t="s">
        <v>125</v>
      </c>
      <c r="G31" s="13" t="s">
        <v>125</v>
      </c>
      <c r="H31" s="13" t="s">
        <v>125</v>
      </c>
      <c r="I31" s="12">
        <v>724</v>
      </c>
      <c r="J31" s="12">
        <v>0</v>
      </c>
      <c r="K31" s="12">
        <v>0</v>
      </c>
      <c r="L31" s="12">
        <v>0</v>
      </c>
      <c r="M31" s="12">
        <v>0</v>
      </c>
      <c r="N31" s="12">
        <v>0</v>
      </c>
      <c r="O31" s="12">
        <v>0</v>
      </c>
      <c r="U31"/>
    </row>
    <row r="32" spans="1:26" x14ac:dyDescent="0.25">
      <c r="A32" s="9" t="s">
        <v>20</v>
      </c>
      <c r="B32" s="9" t="s">
        <v>125</v>
      </c>
      <c r="C32" s="13" t="s">
        <v>125</v>
      </c>
      <c r="D32" s="13" t="s">
        <v>125</v>
      </c>
      <c r="E32" s="13">
        <v>499</v>
      </c>
      <c r="F32" s="13">
        <v>309</v>
      </c>
      <c r="G32" s="13" t="s">
        <v>125</v>
      </c>
      <c r="H32" s="13" t="s">
        <v>125</v>
      </c>
      <c r="I32" s="12">
        <v>297</v>
      </c>
      <c r="J32" s="12">
        <v>0</v>
      </c>
      <c r="K32" s="12">
        <v>0</v>
      </c>
      <c r="L32" s="12">
        <v>0</v>
      </c>
      <c r="M32" s="12">
        <v>0</v>
      </c>
      <c r="N32" s="12">
        <v>0</v>
      </c>
      <c r="O32" s="12">
        <v>0</v>
      </c>
      <c r="U32"/>
    </row>
    <row r="33" spans="1:21" x14ac:dyDescent="0.25">
      <c r="A33" s="9" t="s">
        <v>6</v>
      </c>
      <c r="B33" s="9" t="s">
        <v>125</v>
      </c>
      <c r="C33" s="13">
        <v>42</v>
      </c>
      <c r="D33" s="13" t="s">
        <v>125</v>
      </c>
      <c r="E33" s="13" t="s">
        <v>125</v>
      </c>
      <c r="F33" s="13" t="s">
        <v>125</v>
      </c>
      <c r="G33" s="13" t="s">
        <v>125</v>
      </c>
      <c r="H33" s="13" t="s">
        <v>125</v>
      </c>
      <c r="I33" s="12">
        <v>880</v>
      </c>
      <c r="J33" s="12">
        <v>0</v>
      </c>
      <c r="K33" s="12">
        <v>0</v>
      </c>
      <c r="L33" s="12">
        <v>0</v>
      </c>
      <c r="M33" s="12">
        <v>0</v>
      </c>
      <c r="N33" s="12">
        <v>0</v>
      </c>
      <c r="O33" s="12">
        <v>0</v>
      </c>
      <c r="U33"/>
    </row>
    <row r="34" spans="1:21" x14ac:dyDescent="0.25">
      <c r="A34" s="9" t="s">
        <v>7</v>
      </c>
      <c r="B34" s="9" t="s">
        <v>125</v>
      </c>
      <c r="C34" s="13">
        <v>1332</v>
      </c>
      <c r="D34" s="13" t="s">
        <v>125</v>
      </c>
      <c r="E34" s="13" t="s">
        <v>125</v>
      </c>
      <c r="F34" s="13">
        <v>1916</v>
      </c>
      <c r="G34" s="13" t="s">
        <v>125</v>
      </c>
      <c r="H34" s="13" t="s">
        <v>125</v>
      </c>
      <c r="I34" s="12">
        <v>2778</v>
      </c>
      <c r="J34" s="12">
        <v>0</v>
      </c>
      <c r="K34" s="12">
        <v>0</v>
      </c>
      <c r="L34" s="12">
        <v>0</v>
      </c>
      <c r="M34" s="12">
        <v>0</v>
      </c>
      <c r="N34" s="12">
        <v>0</v>
      </c>
      <c r="O34" s="12">
        <v>0</v>
      </c>
      <c r="U34"/>
    </row>
    <row r="35" spans="1:21" x14ac:dyDescent="0.25">
      <c r="A35" s="9" t="s">
        <v>9</v>
      </c>
      <c r="B35" s="9" t="s">
        <v>125</v>
      </c>
      <c r="C35" s="13" t="s">
        <v>125</v>
      </c>
      <c r="D35" s="13" t="s">
        <v>125</v>
      </c>
      <c r="E35" s="13" t="s">
        <v>125</v>
      </c>
      <c r="F35" s="13">
        <v>1440</v>
      </c>
      <c r="G35" s="13" t="s">
        <v>125</v>
      </c>
      <c r="H35" s="13" t="s">
        <v>125</v>
      </c>
      <c r="I35" s="12">
        <v>873</v>
      </c>
      <c r="J35" s="12">
        <v>0</v>
      </c>
      <c r="K35" s="12">
        <v>0</v>
      </c>
      <c r="L35" s="12">
        <v>0</v>
      </c>
      <c r="M35" s="12">
        <v>0</v>
      </c>
      <c r="N35" s="12">
        <v>0</v>
      </c>
      <c r="O35" s="12">
        <v>0</v>
      </c>
      <c r="U35"/>
    </row>
    <row r="36" spans="1:21" x14ac:dyDescent="0.25">
      <c r="A36" s="9" t="s">
        <v>21</v>
      </c>
      <c r="B36" s="9" t="s">
        <v>125</v>
      </c>
      <c r="C36" s="13" t="s">
        <v>125</v>
      </c>
      <c r="D36" s="13" t="s">
        <v>125</v>
      </c>
      <c r="E36" s="13" t="s">
        <v>125</v>
      </c>
      <c r="F36" s="13">
        <v>6000</v>
      </c>
      <c r="G36" s="13" t="s">
        <v>125</v>
      </c>
      <c r="H36" s="13" t="s">
        <v>125</v>
      </c>
      <c r="I36" s="12">
        <v>6889</v>
      </c>
      <c r="J36" s="12">
        <v>0</v>
      </c>
      <c r="K36" s="12">
        <v>0</v>
      </c>
      <c r="L36" s="12">
        <v>0</v>
      </c>
      <c r="M36" s="12">
        <v>0</v>
      </c>
      <c r="N36" s="12">
        <v>0</v>
      </c>
      <c r="O36" s="12">
        <v>0</v>
      </c>
      <c r="U36"/>
    </row>
    <row r="37" spans="1:21" ht="30" customHeight="1" x14ac:dyDescent="0.25">
      <c r="A37" s="481" t="s">
        <v>963</v>
      </c>
    </row>
    <row r="38" spans="1:21" ht="17.25" customHeight="1" x14ac:dyDescent="0.25">
      <c r="A38" s="40" t="s">
        <v>751</v>
      </c>
    </row>
    <row r="39" spans="1:21" ht="15" customHeight="1" x14ac:dyDescent="0.25">
      <c r="A39" s="40" t="s">
        <v>967</v>
      </c>
    </row>
    <row r="40" spans="1:21" ht="6" customHeight="1" x14ac:dyDescent="0.25">
      <c r="A40" s="99"/>
      <c r="B40" s="100"/>
      <c r="C40" s="100"/>
      <c r="D40" s="100"/>
      <c r="E40" s="100"/>
      <c r="F40" s="100"/>
      <c r="G40" s="100"/>
      <c r="H40" s="100"/>
      <c r="I40" s="100"/>
      <c r="J40" s="100"/>
      <c r="K40" s="113"/>
      <c r="L40" s="100"/>
      <c r="M40" s="100"/>
      <c r="N40" s="100"/>
      <c r="O40" s="100"/>
      <c r="P40" s="100"/>
      <c r="Q40" s="100"/>
      <c r="R40" s="100"/>
      <c r="S40" s="100"/>
      <c r="T40" s="100"/>
    </row>
    <row r="42" spans="1:21" ht="21" x14ac:dyDescent="0.35">
      <c r="A42" s="755" t="s">
        <v>411</v>
      </c>
      <c r="B42" s="756"/>
      <c r="C42" s="756"/>
      <c r="D42" s="756"/>
      <c r="E42" s="756"/>
      <c r="F42" s="756"/>
      <c r="G42" s="756"/>
      <c r="H42" s="756"/>
      <c r="I42" s="756"/>
      <c r="J42" s="756"/>
      <c r="K42" s="756"/>
      <c r="L42" s="756"/>
      <c r="M42" s="756"/>
      <c r="N42" s="756"/>
      <c r="O42" s="756"/>
      <c r="P42" s="756"/>
      <c r="Q42" s="756"/>
      <c r="R42" s="756"/>
      <c r="S42" s="757"/>
    </row>
    <row r="43" spans="1:21" ht="15.75" customHeight="1" x14ac:dyDescent="0.25">
      <c r="A43" s="752" t="s">
        <v>412</v>
      </c>
      <c r="B43" s="753"/>
      <c r="C43" s="753"/>
      <c r="D43" s="753"/>
      <c r="E43" s="753"/>
      <c r="F43" s="753"/>
      <c r="G43" s="753"/>
      <c r="H43" s="753"/>
      <c r="I43" s="753"/>
      <c r="J43" s="753"/>
      <c r="K43" s="753"/>
      <c r="L43" s="753"/>
      <c r="M43" s="753"/>
      <c r="N43" s="753"/>
      <c r="O43" s="753"/>
      <c r="P43" s="753"/>
      <c r="Q43" s="753"/>
      <c r="R43" s="753"/>
      <c r="S43" s="754"/>
    </row>
    <row r="44" spans="1:21" ht="30" x14ac:dyDescent="0.25">
      <c r="A44" s="61" t="s">
        <v>330</v>
      </c>
      <c r="B44" s="324" t="s">
        <v>1058</v>
      </c>
      <c r="C44" s="324">
        <v>2006</v>
      </c>
      <c r="D44" s="324">
        <v>2007</v>
      </c>
      <c r="E44" s="324">
        <v>2008</v>
      </c>
      <c r="F44" s="324">
        <v>2009</v>
      </c>
      <c r="G44" s="324" t="s">
        <v>1059</v>
      </c>
      <c r="H44" s="324">
        <v>2011</v>
      </c>
      <c r="I44" s="324">
        <v>2012</v>
      </c>
      <c r="J44" s="324">
        <v>2013</v>
      </c>
      <c r="K44" s="324">
        <v>2014</v>
      </c>
      <c r="L44" s="324">
        <v>2015</v>
      </c>
      <c r="M44" s="324">
        <v>2016</v>
      </c>
      <c r="N44" s="324">
        <v>2017</v>
      </c>
      <c r="O44" s="324">
        <v>2018</v>
      </c>
      <c r="P44" s="324">
        <v>2019</v>
      </c>
      <c r="Q44" s="325" t="s">
        <v>1054</v>
      </c>
      <c r="R44" s="325" t="s">
        <v>1055</v>
      </c>
      <c r="S44" s="325" t="s">
        <v>838</v>
      </c>
      <c r="U44"/>
    </row>
    <row r="45" spans="1:21" x14ac:dyDescent="0.25">
      <c r="A45" s="9" t="s">
        <v>0</v>
      </c>
      <c r="B45" s="12">
        <v>22</v>
      </c>
      <c r="C45" s="12">
        <v>32.5</v>
      </c>
      <c r="D45" s="12" t="s">
        <v>125</v>
      </c>
      <c r="E45" s="12">
        <v>33.15</v>
      </c>
      <c r="F45" s="12" t="s">
        <v>125</v>
      </c>
      <c r="G45" s="12">
        <v>26.3</v>
      </c>
      <c r="H45" s="12">
        <v>25.85</v>
      </c>
      <c r="I45" s="12">
        <v>27.1</v>
      </c>
      <c r="J45" s="12">
        <v>26.2</v>
      </c>
      <c r="K45" s="12">
        <v>25.3</v>
      </c>
      <c r="L45" s="12">
        <v>23.7</v>
      </c>
      <c r="M45" s="75">
        <v>23.2</v>
      </c>
      <c r="N45" s="75">
        <v>21.7</v>
      </c>
      <c r="O45" s="75">
        <v>25</v>
      </c>
      <c r="P45" s="75" t="s">
        <v>125</v>
      </c>
      <c r="Q45" s="267">
        <f>SUM((O45-C45)/C45)</f>
        <v>-0.23076923076923078</v>
      </c>
      <c r="R45" s="268">
        <f>SUM((O45-N45)/N45)</f>
        <v>0.15207373271889404</v>
      </c>
      <c r="S45" s="9"/>
      <c r="U45"/>
    </row>
    <row r="46" spans="1:21" x14ac:dyDescent="0.25">
      <c r="A46" s="9" t="s">
        <v>1</v>
      </c>
      <c r="B46" s="12">
        <v>82</v>
      </c>
      <c r="C46" s="12">
        <v>72.599999999999994</v>
      </c>
      <c r="D46" s="12" t="s">
        <v>125</v>
      </c>
      <c r="E46" s="12">
        <v>67.209999999999994</v>
      </c>
      <c r="F46" s="12" t="s">
        <v>125</v>
      </c>
      <c r="G46" s="12">
        <v>80.209999999999994</v>
      </c>
      <c r="H46" s="12">
        <v>56.6</v>
      </c>
      <c r="I46" s="12">
        <v>50.5</v>
      </c>
      <c r="J46" s="12">
        <v>46.7</v>
      </c>
      <c r="K46" s="12">
        <v>45.4</v>
      </c>
      <c r="L46" s="12">
        <v>41.86</v>
      </c>
      <c r="M46" s="75">
        <v>41.07</v>
      </c>
      <c r="N46" s="75">
        <v>39.5</v>
      </c>
      <c r="O46" s="75">
        <v>44</v>
      </c>
      <c r="P46" s="75" t="s">
        <v>125</v>
      </c>
      <c r="Q46" s="267">
        <f t="shared" ref="Q46:Q54" si="0">SUM((O46-C46)/C46)</f>
        <v>-0.39393939393939387</v>
      </c>
      <c r="R46" s="268">
        <f t="shared" ref="R46:R54" si="1">SUM((O46-N46)/N46)</f>
        <v>0.11392405063291139</v>
      </c>
      <c r="S46" s="9"/>
      <c r="U46"/>
    </row>
    <row r="47" spans="1:21" x14ac:dyDescent="0.25">
      <c r="A47" s="9" t="s">
        <v>2</v>
      </c>
      <c r="B47" s="12">
        <v>44</v>
      </c>
      <c r="C47" s="12">
        <v>50.45</v>
      </c>
      <c r="D47" s="12" t="s">
        <v>125</v>
      </c>
      <c r="E47" s="12">
        <v>50.7</v>
      </c>
      <c r="F47" s="12" t="s">
        <v>125</v>
      </c>
      <c r="G47" s="12">
        <v>54.14</v>
      </c>
      <c r="H47" s="12">
        <v>47.73</v>
      </c>
      <c r="I47" s="12">
        <v>43.56</v>
      </c>
      <c r="J47" s="12">
        <v>40.9</v>
      </c>
      <c r="K47" s="12">
        <v>37.1</v>
      </c>
      <c r="L47" s="12">
        <v>35.35</v>
      </c>
      <c r="M47" s="75">
        <v>35.950000000000003</v>
      </c>
      <c r="N47" s="75">
        <v>37.200000000000003</v>
      </c>
      <c r="O47" s="75">
        <v>37</v>
      </c>
      <c r="P47" s="75" t="s">
        <v>125</v>
      </c>
      <c r="Q47" s="267">
        <f t="shared" si="0"/>
        <v>-0.26660059464816654</v>
      </c>
      <c r="R47" s="268">
        <f t="shared" si="1"/>
        <v>-5.3763440860215813E-3</v>
      </c>
      <c r="S47" s="9"/>
      <c r="U47"/>
    </row>
    <row r="48" spans="1:21" x14ac:dyDescent="0.25">
      <c r="A48" s="9" t="s">
        <v>3</v>
      </c>
      <c r="B48" s="12">
        <v>68</v>
      </c>
      <c r="C48" s="12">
        <v>79.599999999999994</v>
      </c>
      <c r="D48" s="12" t="s">
        <v>125</v>
      </c>
      <c r="E48" s="12">
        <v>64.2</v>
      </c>
      <c r="F48" s="12" t="s">
        <v>125</v>
      </c>
      <c r="G48" s="12">
        <v>55.3</v>
      </c>
      <c r="H48" s="12">
        <v>45.295000000000002</v>
      </c>
      <c r="I48" s="12">
        <v>44.9</v>
      </c>
      <c r="J48" s="12">
        <v>48.3</v>
      </c>
      <c r="K48" s="12">
        <v>41.7</v>
      </c>
      <c r="L48" s="12">
        <v>44.32</v>
      </c>
      <c r="M48" s="75">
        <v>41.92</v>
      </c>
      <c r="N48" s="75">
        <v>41.4</v>
      </c>
      <c r="O48" s="75">
        <v>43</v>
      </c>
      <c r="P48" s="75" t="s">
        <v>125</v>
      </c>
      <c r="Q48" s="267">
        <f t="shared" si="0"/>
        <v>-0.45979899497487431</v>
      </c>
      <c r="R48" s="268">
        <f t="shared" si="1"/>
        <v>3.8647342995169115E-2</v>
      </c>
      <c r="S48" s="9"/>
      <c r="U48"/>
    </row>
    <row r="49" spans="1:21" x14ac:dyDescent="0.25">
      <c r="A49" s="9" t="s">
        <v>4</v>
      </c>
      <c r="B49" s="12">
        <v>74</v>
      </c>
      <c r="C49" s="12">
        <v>89.05</v>
      </c>
      <c r="D49" s="12" t="s">
        <v>125</v>
      </c>
      <c r="E49" s="12">
        <v>82.4</v>
      </c>
      <c r="F49" s="12" t="s">
        <v>125</v>
      </c>
      <c r="G49" s="12">
        <v>77.099999999999994</v>
      </c>
      <c r="H49" s="12">
        <v>65.849999999999994</v>
      </c>
      <c r="I49" s="12">
        <v>58.05</v>
      </c>
      <c r="J49" s="12">
        <v>60.4</v>
      </c>
      <c r="K49" s="12">
        <v>57.3</v>
      </c>
      <c r="L49" s="12">
        <v>54.45</v>
      </c>
      <c r="M49" s="75">
        <v>57.88</v>
      </c>
      <c r="N49" s="75">
        <v>55.5</v>
      </c>
      <c r="O49" s="75">
        <v>56</v>
      </c>
      <c r="P49" s="75" t="s">
        <v>125</v>
      </c>
      <c r="Q49" s="267">
        <f t="shared" si="0"/>
        <v>-0.37113980909601346</v>
      </c>
      <c r="R49" s="268">
        <f t="shared" si="1"/>
        <v>9.0090090090090089E-3</v>
      </c>
      <c r="S49" s="9"/>
      <c r="U49"/>
    </row>
    <row r="50" spans="1:21" x14ac:dyDescent="0.25">
      <c r="A50" s="9" t="s">
        <v>5</v>
      </c>
      <c r="B50" s="12">
        <v>81</v>
      </c>
      <c r="C50" s="12">
        <v>95.72</v>
      </c>
      <c r="D50" s="12" t="s">
        <v>125</v>
      </c>
      <c r="E50" s="12">
        <v>93.8</v>
      </c>
      <c r="F50" s="12" t="s">
        <v>125</v>
      </c>
      <c r="G50" s="12">
        <v>95.4</v>
      </c>
      <c r="H50" s="12">
        <v>79.27</v>
      </c>
      <c r="I50" s="12">
        <v>78.45</v>
      </c>
      <c r="J50" s="12">
        <v>73.3</v>
      </c>
      <c r="K50" s="12">
        <v>74.3</v>
      </c>
      <c r="L50" s="12">
        <v>78.05</v>
      </c>
      <c r="M50" s="75">
        <v>72.39</v>
      </c>
      <c r="N50" s="75">
        <v>68.7</v>
      </c>
      <c r="O50" s="75">
        <v>68</v>
      </c>
      <c r="P50" s="75" t="s">
        <v>125</v>
      </c>
      <c r="Q50" s="267">
        <f t="shared" si="0"/>
        <v>-0.289594651065608</v>
      </c>
      <c r="R50" s="268">
        <f t="shared" si="1"/>
        <v>-1.0189228529839925E-2</v>
      </c>
      <c r="S50" s="9"/>
      <c r="U50"/>
    </row>
    <row r="51" spans="1:21" x14ac:dyDescent="0.25">
      <c r="A51" s="9" t="s">
        <v>6</v>
      </c>
      <c r="B51" s="12">
        <v>67</v>
      </c>
      <c r="C51" s="12">
        <v>132.19999999999999</v>
      </c>
      <c r="D51" s="12" t="s">
        <v>125</v>
      </c>
      <c r="E51" s="12">
        <v>115.6</v>
      </c>
      <c r="F51" s="12" t="s">
        <v>125</v>
      </c>
      <c r="G51" s="12">
        <v>106.2</v>
      </c>
      <c r="H51" s="12">
        <v>88.7</v>
      </c>
      <c r="I51" s="12">
        <v>82.15</v>
      </c>
      <c r="J51" s="12">
        <v>83</v>
      </c>
      <c r="K51" s="12">
        <v>85.8</v>
      </c>
      <c r="L51" s="12">
        <v>89.7</v>
      </c>
      <c r="M51" s="75">
        <v>84.85</v>
      </c>
      <c r="N51" s="75">
        <v>91</v>
      </c>
      <c r="O51" s="75">
        <v>93</v>
      </c>
      <c r="P51" s="75" t="s">
        <v>125</v>
      </c>
      <c r="Q51" s="267">
        <f t="shared" si="0"/>
        <v>-0.2965204236006051</v>
      </c>
      <c r="R51" s="268">
        <f t="shared" si="1"/>
        <v>2.197802197802198E-2</v>
      </c>
      <c r="S51" s="9"/>
      <c r="U51"/>
    </row>
    <row r="52" spans="1:21" x14ac:dyDescent="0.25">
      <c r="A52" s="9" t="s">
        <v>7</v>
      </c>
      <c r="B52" s="12">
        <v>133</v>
      </c>
      <c r="C52" s="12">
        <v>129.19999999999999</v>
      </c>
      <c r="D52" s="12" t="s">
        <v>125</v>
      </c>
      <c r="E52" s="12">
        <v>123</v>
      </c>
      <c r="F52" s="12" t="s">
        <v>125</v>
      </c>
      <c r="G52" s="12">
        <v>115.8</v>
      </c>
      <c r="H52" s="12">
        <v>94.105000000000004</v>
      </c>
      <c r="I52" s="12">
        <v>101</v>
      </c>
      <c r="J52" s="12">
        <v>92.4</v>
      </c>
      <c r="K52" s="12">
        <v>91.3</v>
      </c>
      <c r="L52" s="12">
        <v>90.04</v>
      </c>
      <c r="M52" s="75">
        <v>92.85</v>
      </c>
      <c r="N52" s="75">
        <v>90.9</v>
      </c>
      <c r="O52" s="75">
        <v>92</v>
      </c>
      <c r="P52" s="75" t="s">
        <v>125</v>
      </c>
      <c r="Q52" s="267">
        <f t="shared" si="0"/>
        <v>-0.28792569659442718</v>
      </c>
      <c r="R52" s="268">
        <f t="shared" si="1"/>
        <v>1.2101210121012038E-2</v>
      </c>
      <c r="S52" s="9"/>
      <c r="U52"/>
    </row>
    <row r="53" spans="1:21" x14ac:dyDescent="0.25">
      <c r="A53" s="9" t="s">
        <v>8</v>
      </c>
      <c r="B53" s="12">
        <v>97</v>
      </c>
      <c r="C53" s="12">
        <v>135.65</v>
      </c>
      <c r="D53" s="12" t="s">
        <v>125</v>
      </c>
      <c r="E53" s="12">
        <v>105.3</v>
      </c>
      <c r="F53" s="12" t="s">
        <v>125</v>
      </c>
      <c r="G53" s="12">
        <v>90.8</v>
      </c>
      <c r="H53" s="12">
        <v>81.06</v>
      </c>
      <c r="I53" s="12">
        <v>81.93</v>
      </c>
      <c r="J53" s="12">
        <v>76.5</v>
      </c>
      <c r="K53" s="12">
        <v>76.5</v>
      </c>
      <c r="L53" s="12">
        <v>69.900000000000006</v>
      </c>
      <c r="M53" s="75">
        <v>74.45</v>
      </c>
      <c r="N53" s="75">
        <v>72</v>
      </c>
      <c r="O53" s="75">
        <v>75</v>
      </c>
      <c r="P53" s="75" t="s">
        <v>125</v>
      </c>
      <c r="Q53" s="267">
        <f t="shared" si="0"/>
        <v>-0.44710652414301516</v>
      </c>
      <c r="R53" s="268">
        <f t="shared" si="1"/>
        <v>4.1666666666666664E-2</v>
      </c>
      <c r="S53" s="9"/>
      <c r="U53"/>
    </row>
    <row r="54" spans="1:21" s="62" customFormat="1" x14ac:dyDescent="0.25">
      <c r="A54" s="321" t="s">
        <v>23</v>
      </c>
      <c r="B54" s="322">
        <v>668</v>
      </c>
      <c r="C54" s="322">
        <v>816.77</v>
      </c>
      <c r="D54" s="322" t="s">
        <v>125</v>
      </c>
      <c r="E54" s="322">
        <v>756.34</v>
      </c>
      <c r="F54" s="322" t="s">
        <v>125</v>
      </c>
      <c r="G54" s="322">
        <v>701.2</v>
      </c>
      <c r="H54" s="322">
        <v>606.46</v>
      </c>
      <c r="I54" s="322">
        <v>567.64</v>
      </c>
      <c r="J54" s="322">
        <v>547.70000000000005</v>
      </c>
      <c r="K54" s="322">
        <v>534.6</v>
      </c>
      <c r="L54" s="323">
        <v>527.37</v>
      </c>
      <c r="M54" s="323">
        <v>524.55999999999995</v>
      </c>
      <c r="N54" s="323">
        <v>517.70000000000005</v>
      </c>
      <c r="O54" s="323">
        <v>533</v>
      </c>
      <c r="P54" s="323" t="s">
        <v>125</v>
      </c>
      <c r="Q54" s="616">
        <f t="shared" si="0"/>
        <v>-0.34742950891927959</v>
      </c>
      <c r="R54" s="617">
        <f t="shared" si="1"/>
        <v>2.9553795634537288E-2</v>
      </c>
      <c r="S54" s="321"/>
      <c r="T54" s="630"/>
      <c r="U54" s="2"/>
    </row>
    <row r="55" spans="1:21" s="62" customFormat="1" x14ac:dyDescent="0.25">
      <c r="A55" s="687"/>
      <c r="B55" s="688"/>
      <c r="C55" s="688"/>
      <c r="D55" s="688"/>
      <c r="E55" s="688"/>
      <c r="F55" s="688"/>
      <c r="G55" s="688"/>
      <c r="H55" s="688"/>
      <c r="I55" s="688"/>
      <c r="J55" s="688"/>
      <c r="K55" s="688"/>
      <c r="L55" s="689"/>
      <c r="M55" s="689"/>
      <c r="N55" s="689"/>
      <c r="O55" s="689"/>
      <c r="P55" s="689"/>
      <c r="Q55" s="690"/>
      <c r="R55" s="692"/>
      <c r="S55" s="691"/>
      <c r="T55" s="630"/>
      <c r="U55" s="2"/>
    </row>
    <row r="56" spans="1:21" x14ac:dyDescent="0.25">
      <c r="A56" s="748" t="s">
        <v>414</v>
      </c>
      <c r="B56" s="749"/>
      <c r="C56" s="749"/>
      <c r="D56" s="749"/>
      <c r="E56" s="749"/>
      <c r="F56" s="749"/>
      <c r="G56" s="749"/>
      <c r="H56" s="749"/>
      <c r="I56" s="749"/>
      <c r="J56" s="749"/>
      <c r="K56" s="749"/>
      <c r="L56" s="749"/>
      <c r="M56" s="749"/>
      <c r="N56" s="749"/>
      <c r="O56" s="749"/>
      <c r="P56" s="749"/>
      <c r="Q56" s="749"/>
      <c r="R56" s="749"/>
      <c r="S56" s="750"/>
    </row>
    <row r="57" spans="1:21" ht="30" x14ac:dyDescent="0.25">
      <c r="A57" s="61" t="s">
        <v>330</v>
      </c>
      <c r="B57" s="324" t="s">
        <v>740</v>
      </c>
      <c r="C57" s="324">
        <v>2006</v>
      </c>
      <c r="D57" s="324">
        <v>2007</v>
      </c>
      <c r="E57" s="324">
        <v>2008</v>
      </c>
      <c r="F57" s="324">
        <v>2009</v>
      </c>
      <c r="G57" s="324" t="s">
        <v>739</v>
      </c>
      <c r="H57" s="324">
        <v>2011</v>
      </c>
      <c r="I57" s="324">
        <v>2012</v>
      </c>
      <c r="J57" s="324">
        <v>2013</v>
      </c>
      <c r="K57" s="324">
        <v>2014</v>
      </c>
      <c r="L57" s="324">
        <v>2015</v>
      </c>
      <c r="M57" s="324">
        <v>2016</v>
      </c>
      <c r="N57" s="324">
        <v>2017</v>
      </c>
      <c r="O57" s="324">
        <v>2018</v>
      </c>
      <c r="P57" s="324">
        <v>2019</v>
      </c>
      <c r="Q57" s="325" t="s">
        <v>1054</v>
      </c>
      <c r="R57" s="325" t="s">
        <v>1055</v>
      </c>
      <c r="S57" s="325" t="s">
        <v>838</v>
      </c>
      <c r="U57"/>
    </row>
    <row r="58" spans="1:21" x14ac:dyDescent="0.25">
      <c r="A58" s="9" t="s">
        <v>0</v>
      </c>
      <c r="B58" s="12">
        <v>19.5</v>
      </c>
      <c r="C58" s="12">
        <v>15.5</v>
      </c>
      <c r="D58" s="12" t="s">
        <v>125</v>
      </c>
      <c r="E58" s="12">
        <v>18.2</v>
      </c>
      <c r="F58" s="12" t="s">
        <v>125</v>
      </c>
      <c r="G58" s="12">
        <v>17.75</v>
      </c>
      <c r="H58" s="12">
        <v>15.25</v>
      </c>
      <c r="I58" s="12">
        <v>18</v>
      </c>
      <c r="J58" s="12">
        <v>15.4</v>
      </c>
      <c r="K58" s="12">
        <v>13.9</v>
      </c>
      <c r="L58" s="12">
        <v>16.45</v>
      </c>
      <c r="M58" s="75">
        <v>15.2</v>
      </c>
      <c r="N58" s="75">
        <v>13.6</v>
      </c>
      <c r="O58" s="75">
        <v>11</v>
      </c>
      <c r="P58" s="75" t="s">
        <v>125</v>
      </c>
      <c r="Q58" s="267">
        <f>SUM((O58-C58)/C58)</f>
        <v>-0.29032258064516131</v>
      </c>
      <c r="R58" s="267">
        <f>SUM((O58-N58)/N58)</f>
        <v>-0.19117647058823528</v>
      </c>
      <c r="S58" s="9"/>
      <c r="U58"/>
    </row>
    <row r="59" spans="1:21" x14ac:dyDescent="0.25">
      <c r="A59" s="9" t="s">
        <v>1</v>
      </c>
      <c r="B59" s="12">
        <v>24</v>
      </c>
      <c r="C59" s="12">
        <v>31</v>
      </c>
      <c r="D59" s="12" t="s">
        <v>125</v>
      </c>
      <c r="E59" s="12">
        <v>34</v>
      </c>
      <c r="F59" s="12" t="s">
        <v>125</v>
      </c>
      <c r="G59" s="12">
        <v>33</v>
      </c>
      <c r="H59" s="12">
        <v>19</v>
      </c>
      <c r="I59" s="12">
        <v>21.1</v>
      </c>
      <c r="J59" s="12">
        <v>20.5</v>
      </c>
      <c r="K59" s="12">
        <v>17</v>
      </c>
      <c r="L59" s="12">
        <v>16.850000000000001</v>
      </c>
      <c r="M59" s="75">
        <v>10.6</v>
      </c>
      <c r="N59" s="75">
        <v>11.6</v>
      </c>
      <c r="O59" s="75">
        <v>12</v>
      </c>
      <c r="P59" s="75" t="s">
        <v>125</v>
      </c>
      <c r="Q59" s="267">
        <f t="shared" ref="Q59:Q67" si="2">SUM((O59-C59)/C59)</f>
        <v>-0.61290322580645162</v>
      </c>
      <c r="R59" s="267">
        <f t="shared" ref="R59:R67" si="3">SUM((O59-N59)/N59)</f>
        <v>3.4482758620689689E-2</v>
      </c>
      <c r="S59" s="9"/>
      <c r="U59"/>
    </row>
    <row r="60" spans="1:21" x14ac:dyDescent="0.25">
      <c r="A60" s="9" t="s">
        <v>2</v>
      </c>
      <c r="B60" s="12">
        <v>29</v>
      </c>
      <c r="C60" s="12">
        <v>41.25</v>
      </c>
      <c r="D60" s="12" t="s">
        <v>125</v>
      </c>
      <c r="E60" s="12">
        <v>33.5</v>
      </c>
      <c r="F60" s="12" t="s">
        <v>125</v>
      </c>
      <c r="G60" s="12">
        <v>31.5</v>
      </c>
      <c r="H60" s="12">
        <v>30.45</v>
      </c>
      <c r="I60" s="12">
        <v>31.2</v>
      </c>
      <c r="J60" s="12">
        <v>34.200000000000003</v>
      </c>
      <c r="K60" s="12">
        <v>29.7</v>
      </c>
      <c r="L60" s="12">
        <v>29.6</v>
      </c>
      <c r="M60" s="75">
        <v>20.6</v>
      </c>
      <c r="N60" s="75">
        <v>23.9</v>
      </c>
      <c r="O60" s="75">
        <v>25</v>
      </c>
      <c r="P60" s="75" t="s">
        <v>125</v>
      </c>
      <c r="Q60" s="267">
        <f t="shared" si="2"/>
        <v>-0.39393939393939392</v>
      </c>
      <c r="R60" s="267">
        <f t="shared" si="3"/>
        <v>4.6025104602510525E-2</v>
      </c>
      <c r="S60" s="9"/>
      <c r="U60"/>
    </row>
    <row r="61" spans="1:21" x14ac:dyDescent="0.25">
      <c r="A61" s="9" t="s">
        <v>3</v>
      </c>
      <c r="B61" s="12">
        <v>43.25</v>
      </c>
      <c r="C61" s="12">
        <v>50.1</v>
      </c>
      <c r="D61" s="12" t="s">
        <v>125</v>
      </c>
      <c r="E61" s="12">
        <v>49.3</v>
      </c>
      <c r="F61" s="12" t="s">
        <v>125</v>
      </c>
      <c r="G61" s="12">
        <v>47.9</v>
      </c>
      <c r="H61" s="12">
        <v>46.4</v>
      </c>
      <c r="I61" s="12">
        <v>45.1</v>
      </c>
      <c r="J61" s="12">
        <v>41.5</v>
      </c>
      <c r="K61" s="12">
        <v>34.299999999999997</v>
      </c>
      <c r="L61" s="12">
        <v>32.799999999999997</v>
      </c>
      <c r="M61" s="75">
        <v>33.06</v>
      </c>
      <c r="N61" s="75">
        <v>29.4</v>
      </c>
      <c r="O61" s="75">
        <v>29</v>
      </c>
      <c r="P61" s="75" t="s">
        <v>125</v>
      </c>
      <c r="Q61" s="267">
        <f t="shared" si="2"/>
        <v>-0.42115768463073855</v>
      </c>
      <c r="R61" s="267">
        <f t="shared" si="3"/>
        <v>-1.3605442176870701E-2</v>
      </c>
      <c r="S61" s="9"/>
      <c r="U61"/>
    </row>
    <row r="62" spans="1:21" x14ac:dyDescent="0.25">
      <c r="A62" s="9" t="s">
        <v>4</v>
      </c>
      <c r="B62" s="12">
        <v>44.5</v>
      </c>
      <c r="C62" s="12">
        <v>47.1</v>
      </c>
      <c r="D62" s="12" t="s">
        <v>125</v>
      </c>
      <c r="E62" s="12">
        <v>48</v>
      </c>
      <c r="F62" s="12" t="s">
        <v>125</v>
      </c>
      <c r="G62" s="12">
        <v>47.7</v>
      </c>
      <c r="H62" s="12">
        <v>40.1</v>
      </c>
      <c r="I62" s="12">
        <v>40.200000000000003</v>
      </c>
      <c r="J62" s="12">
        <v>38.799999999999997</v>
      </c>
      <c r="K62" s="12">
        <v>34.5</v>
      </c>
      <c r="L62" s="12">
        <v>39</v>
      </c>
      <c r="M62" s="75">
        <v>28.6</v>
      </c>
      <c r="N62" s="75">
        <v>23.3</v>
      </c>
      <c r="O62" s="75">
        <v>25</v>
      </c>
      <c r="P62" s="75" t="s">
        <v>125</v>
      </c>
      <c r="Q62" s="267">
        <f t="shared" si="2"/>
        <v>-0.46921443736730362</v>
      </c>
      <c r="R62" s="267">
        <f t="shared" si="3"/>
        <v>7.2961373390557901E-2</v>
      </c>
      <c r="S62" s="9"/>
      <c r="U62"/>
    </row>
    <row r="63" spans="1:21" x14ac:dyDescent="0.25">
      <c r="A63" s="9" t="s">
        <v>5</v>
      </c>
      <c r="B63" s="12">
        <v>46.7</v>
      </c>
      <c r="C63" s="12">
        <v>66</v>
      </c>
      <c r="D63" s="12" t="s">
        <v>125</v>
      </c>
      <c r="E63" s="12">
        <v>63.4</v>
      </c>
      <c r="F63" s="12" t="s">
        <v>125</v>
      </c>
      <c r="G63" s="12">
        <v>60.1</v>
      </c>
      <c r="H63" s="12">
        <v>57.6</v>
      </c>
      <c r="I63" s="12">
        <v>63</v>
      </c>
      <c r="J63" s="12">
        <v>62.6</v>
      </c>
      <c r="K63" s="12">
        <v>61.2</v>
      </c>
      <c r="L63" s="12">
        <v>63.4</v>
      </c>
      <c r="M63" s="75">
        <v>53.8</v>
      </c>
      <c r="N63" s="75">
        <v>55</v>
      </c>
      <c r="O63" s="75">
        <v>66</v>
      </c>
      <c r="P63" s="75" t="s">
        <v>125</v>
      </c>
      <c r="Q63" s="267">
        <f t="shared" si="2"/>
        <v>0</v>
      </c>
      <c r="R63" s="267">
        <f t="shared" si="3"/>
        <v>0.2</v>
      </c>
      <c r="S63" s="9"/>
      <c r="U63"/>
    </row>
    <row r="64" spans="1:21" x14ac:dyDescent="0.25">
      <c r="A64" s="9" t="s">
        <v>6</v>
      </c>
      <c r="B64" s="12">
        <v>10</v>
      </c>
      <c r="C64" s="12">
        <v>15</v>
      </c>
      <c r="D64" s="12" t="s">
        <v>125</v>
      </c>
      <c r="E64" s="12">
        <v>12</v>
      </c>
      <c r="F64" s="12" t="s">
        <v>125</v>
      </c>
      <c r="G64" s="12">
        <v>11</v>
      </c>
      <c r="H64" s="12">
        <v>11</v>
      </c>
      <c r="I64" s="12">
        <v>8.8000000000000007</v>
      </c>
      <c r="J64" s="12">
        <v>9.5</v>
      </c>
      <c r="K64" s="12">
        <v>9.6</v>
      </c>
      <c r="L64" s="86">
        <v>11.8</v>
      </c>
      <c r="M64" s="75">
        <v>12</v>
      </c>
      <c r="N64" s="75">
        <v>11</v>
      </c>
      <c r="O64" s="75">
        <v>11</v>
      </c>
      <c r="P64" s="75" t="s">
        <v>125</v>
      </c>
      <c r="Q64" s="267">
        <f t="shared" si="2"/>
        <v>-0.26666666666666666</v>
      </c>
      <c r="R64" s="267">
        <f t="shared" si="3"/>
        <v>0</v>
      </c>
      <c r="S64" s="9"/>
      <c r="U64"/>
    </row>
    <row r="65" spans="1:21" x14ac:dyDescent="0.25">
      <c r="A65" s="9" t="s">
        <v>7</v>
      </c>
      <c r="B65" s="12">
        <v>60.25</v>
      </c>
      <c r="C65" s="12">
        <v>62.2</v>
      </c>
      <c r="D65" s="12" t="s">
        <v>125</v>
      </c>
      <c r="E65" s="12">
        <v>58.1</v>
      </c>
      <c r="F65" s="12" t="s">
        <v>125</v>
      </c>
      <c r="G65" s="12">
        <v>67.599999999999994</v>
      </c>
      <c r="H65" s="12">
        <v>65.05</v>
      </c>
      <c r="I65" s="12">
        <v>53.45</v>
      </c>
      <c r="J65" s="12">
        <v>52.6</v>
      </c>
      <c r="K65" s="12">
        <v>52.9</v>
      </c>
      <c r="L65" s="12">
        <v>56.18</v>
      </c>
      <c r="M65" s="75">
        <v>51.85</v>
      </c>
      <c r="N65" s="75">
        <v>51.1</v>
      </c>
      <c r="O65" s="75">
        <v>49</v>
      </c>
      <c r="P65" s="75" t="s">
        <v>125</v>
      </c>
      <c r="Q65" s="267">
        <f t="shared" si="2"/>
        <v>-0.21221864951768493</v>
      </c>
      <c r="R65" s="267">
        <f t="shared" si="3"/>
        <v>-4.109589041095893E-2</v>
      </c>
      <c r="S65" s="9"/>
      <c r="U65"/>
    </row>
    <row r="66" spans="1:21" x14ac:dyDescent="0.25">
      <c r="A66" s="9" t="s">
        <v>8</v>
      </c>
      <c r="B66" s="12">
        <v>69.150000000000006</v>
      </c>
      <c r="C66" s="12">
        <v>79</v>
      </c>
      <c r="D66" s="12" t="s">
        <v>125</v>
      </c>
      <c r="E66" s="12">
        <v>84.64</v>
      </c>
      <c r="F66" s="12" t="s">
        <v>125</v>
      </c>
      <c r="G66" s="12">
        <v>68.8</v>
      </c>
      <c r="H66" s="12">
        <v>66.2</v>
      </c>
      <c r="I66" s="12">
        <v>60.95</v>
      </c>
      <c r="J66" s="12">
        <v>57.1</v>
      </c>
      <c r="K66" s="12">
        <v>47.6</v>
      </c>
      <c r="L66" s="12">
        <v>52.1</v>
      </c>
      <c r="M66" s="75">
        <v>45.95</v>
      </c>
      <c r="N66" s="75">
        <v>44</v>
      </c>
      <c r="O66" s="75">
        <v>38</v>
      </c>
      <c r="P66" s="75" t="s">
        <v>125</v>
      </c>
      <c r="Q66" s="267">
        <f t="shared" si="2"/>
        <v>-0.51898734177215189</v>
      </c>
      <c r="R66" s="267">
        <f t="shared" si="3"/>
        <v>-0.13636363636363635</v>
      </c>
      <c r="S66" s="9"/>
      <c r="U66"/>
    </row>
    <row r="67" spans="1:21" s="62" customFormat="1" x14ac:dyDescent="0.25">
      <c r="A67" s="321" t="s">
        <v>23</v>
      </c>
      <c r="B67" s="322">
        <v>346.35</v>
      </c>
      <c r="C67" s="322">
        <v>407.15</v>
      </c>
      <c r="D67" s="322" t="s">
        <v>125</v>
      </c>
      <c r="E67" s="322">
        <v>401.14</v>
      </c>
      <c r="F67" s="322" t="s">
        <v>125</v>
      </c>
      <c r="G67" s="322">
        <v>385.25</v>
      </c>
      <c r="H67" s="322">
        <v>351.05</v>
      </c>
      <c r="I67" s="322">
        <v>341.8</v>
      </c>
      <c r="J67" s="322">
        <v>332.01</v>
      </c>
      <c r="K67" s="322">
        <v>300.5</v>
      </c>
      <c r="L67" s="322">
        <v>318.18</v>
      </c>
      <c r="M67" s="323">
        <v>271.66000000000003</v>
      </c>
      <c r="N67" s="323">
        <v>262.8</v>
      </c>
      <c r="O67" s="323">
        <v>265</v>
      </c>
      <c r="P67" s="323" t="s">
        <v>125</v>
      </c>
      <c r="Q67" s="616">
        <f t="shared" si="2"/>
        <v>-0.34913422571533831</v>
      </c>
      <c r="R67" s="616">
        <f t="shared" si="3"/>
        <v>8.371385083713807E-3</v>
      </c>
      <c r="S67" s="321"/>
      <c r="T67" s="2"/>
      <c r="U67" s="2"/>
    </row>
    <row r="68" spans="1:21" s="62" customFormat="1" x14ac:dyDescent="0.25">
      <c r="A68" s="687"/>
      <c r="B68" s="688"/>
      <c r="C68" s="688"/>
      <c r="D68" s="688"/>
      <c r="E68" s="688"/>
      <c r="F68" s="688"/>
      <c r="G68" s="688"/>
      <c r="H68" s="688"/>
      <c r="I68" s="688"/>
      <c r="J68" s="688"/>
      <c r="K68" s="688"/>
      <c r="L68" s="688"/>
      <c r="M68" s="689"/>
      <c r="N68" s="689"/>
      <c r="O68" s="689"/>
      <c r="P68" s="689"/>
      <c r="Q68" s="690"/>
      <c r="R68" s="690"/>
      <c r="S68" s="691"/>
      <c r="T68" s="2"/>
      <c r="U68" s="2"/>
    </row>
    <row r="69" spans="1:21" x14ac:dyDescent="0.25">
      <c r="A69" s="748" t="s">
        <v>415</v>
      </c>
      <c r="B69" s="749"/>
      <c r="C69" s="749"/>
      <c r="D69" s="749"/>
      <c r="E69" s="749"/>
      <c r="F69" s="749"/>
      <c r="G69" s="749"/>
      <c r="H69" s="749"/>
      <c r="I69" s="749"/>
      <c r="J69" s="749"/>
      <c r="K69" s="749"/>
      <c r="L69" s="749"/>
      <c r="M69" s="749"/>
      <c r="N69" s="749"/>
      <c r="O69" s="749"/>
      <c r="P69" s="749"/>
      <c r="Q69" s="749"/>
      <c r="R69" s="749"/>
      <c r="S69" s="750"/>
    </row>
    <row r="70" spans="1:21" ht="30" x14ac:dyDescent="0.25">
      <c r="A70" s="3" t="s">
        <v>330</v>
      </c>
      <c r="B70" s="324" t="s">
        <v>740</v>
      </c>
      <c r="C70" s="324">
        <v>2006</v>
      </c>
      <c r="D70" s="324">
        <v>2007</v>
      </c>
      <c r="E70" s="324">
        <v>2008</v>
      </c>
      <c r="F70" s="324">
        <v>2009</v>
      </c>
      <c r="G70" s="324">
        <v>2010</v>
      </c>
      <c r="H70" s="324">
        <v>2011</v>
      </c>
      <c r="I70" s="324">
        <v>2012</v>
      </c>
      <c r="J70" s="324">
        <v>2013</v>
      </c>
      <c r="K70" s="324">
        <v>2014</v>
      </c>
      <c r="L70" s="324">
        <v>2015</v>
      </c>
      <c r="M70" s="324">
        <v>2016</v>
      </c>
      <c r="N70" s="324">
        <v>2017</v>
      </c>
      <c r="O70" s="324">
        <v>2018</v>
      </c>
      <c r="P70" s="41">
        <v>2019</v>
      </c>
      <c r="Q70" s="325" t="s">
        <v>1054</v>
      </c>
      <c r="R70" s="325" t="s">
        <v>1055</v>
      </c>
      <c r="S70" s="325" t="s">
        <v>838</v>
      </c>
      <c r="U70"/>
    </row>
    <row r="71" spans="1:21" x14ac:dyDescent="0.25">
      <c r="A71" s="9" t="s">
        <v>0</v>
      </c>
      <c r="B71" s="12">
        <v>41.5</v>
      </c>
      <c r="C71" s="12">
        <v>48</v>
      </c>
      <c r="D71" s="12" t="s">
        <v>125</v>
      </c>
      <c r="E71" s="12">
        <v>51.35</v>
      </c>
      <c r="F71" s="12" t="s">
        <v>125</v>
      </c>
      <c r="G71" s="12">
        <v>44.1</v>
      </c>
      <c r="H71" s="12">
        <v>41.1</v>
      </c>
      <c r="I71" s="12">
        <v>45.1</v>
      </c>
      <c r="J71" s="12">
        <v>41.6</v>
      </c>
      <c r="K71" s="12">
        <v>39.200000000000003</v>
      </c>
      <c r="L71" s="75">
        <v>40.15</v>
      </c>
      <c r="M71" s="319">
        <v>38.4</v>
      </c>
      <c r="N71" s="319">
        <v>35.299999999999997</v>
      </c>
      <c r="O71" s="75">
        <v>36</v>
      </c>
      <c r="P71" s="75" t="s">
        <v>125</v>
      </c>
      <c r="Q71" s="267">
        <f>SUM((O71-C71)/C71)</f>
        <v>-0.25</v>
      </c>
      <c r="R71" s="268">
        <f>SUM((O71-N71)/N71)</f>
        <v>1.9830028328611981E-2</v>
      </c>
      <c r="S71" s="9"/>
      <c r="U71"/>
    </row>
    <row r="72" spans="1:21" x14ac:dyDescent="0.25">
      <c r="A72" s="9" t="s">
        <v>1</v>
      </c>
      <c r="B72" s="12">
        <v>106</v>
      </c>
      <c r="C72" s="12">
        <v>103.6</v>
      </c>
      <c r="D72" s="12" t="s">
        <v>125</v>
      </c>
      <c r="E72" s="12">
        <v>101.21</v>
      </c>
      <c r="F72" s="12" t="s">
        <v>125</v>
      </c>
      <c r="G72" s="12">
        <v>113.2</v>
      </c>
      <c r="H72" s="12">
        <v>75.599999999999994</v>
      </c>
      <c r="I72" s="12">
        <v>71.599999999999994</v>
      </c>
      <c r="J72" s="12">
        <v>67.2</v>
      </c>
      <c r="K72" s="12">
        <v>62.4</v>
      </c>
      <c r="L72" s="75">
        <v>58.71</v>
      </c>
      <c r="M72" s="319">
        <v>51.67</v>
      </c>
      <c r="N72" s="319">
        <v>51.1</v>
      </c>
      <c r="O72" s="75">
        <v>57</v>
      </c>
      <c r="P72" s="75" t="s">
        <v>125</v>
      </c>
      <c r="Q72" s="267">
        <f t="shared" ref="Q72:Q80" si="4">SUM((O72-C72)/C72)</f>
        <v>-0.4498069498069498</v>
      </c>
      <c r="R72" s="268">
        <f t="shared" ref="R72:R80" si="5">SUM((O72-N72)/N72)</f>
        <v>0.11545988258317022</v>
      </c>
      <c r="S72" s="9"/>
      <c r="U72"/>
    </row>
    <row r="73" spans="1:21" x14ac:dyDescent="0.25">
      <c r="A73" s="9" t="s">
        <v>2</v>
      </c>
      <c r="B73" s="12">
        <v>73</v>
      </c>
      <c r="C73" s="12">
        <v>91.7</v>
      </c>
      <c r="D73" s="12" t="s">
        <v>125</v>
      </c>
      <c r="E73" s="12">
        <v>82.26</v>
      </c>
      <c r="F73" s="12" t="s">
        <v>125</v>
      </c>
      <c r="G73" s="12">
        <v>85.6</v>
      </c>
      <c r="H73" s="12">
        <v>78.180000000000007</v>
      </c>
      <c r="I73" s="12">
        <v>74.8</v>
      </c>
      <c r="J73" s="12">
        <v>75.099999999999994</v>
      </c>
      <c r="K73" s="12">
        <v>66.8</v>
      </c>
      <c r="L73" s="75">
        <v>64.95</v>
      </c>
      <c r="M73" s="319">
        <v>56.550000000000004</v>
      </c>
      <c r="N73" s="319">
        <v>61.1</v>
      </c>
      <c r="O73" s="75">
        <v>61</v>
      </c>
      <c r="P73" s="75" t="s">
        <v>125</v>
      </c>
      <c r="Q73" s="267">
        <f t="shared" si="4"/>
        <v>-0.33478735005452565</v>
      </c>
      <c r="R73" s="268">
        <f t="shared" si="5"/>
        <v>-1.6366612111293195E-3</v>
      </c>
      <c r="S73" s="9"/>
      <c r="U73"/>
    </row>
    <row r="74" spans="1:21" x14ac:dyDescent="0.25">
      <c r="A74" s="9" t="s">
        <v>3</v>
      </c>
      <c r="B74" s="12">
        <v>111.25</v>
      </c>
      <c r="C74" s="12">
        <v>129.69999999999999</v>
      </c>
      <c r="D74" s="12" t="s">
        <v>125</v>
      </c>
      <c r="E74" s="12">
        <v>113.5</v>
      </c>
      <c r="F74" s="12" t="s">
        <v>125</v>
      </c>
      <c r="G74" s="12">
        <v>103.2</v>
      </c>
      <c r="H74" s="12">
        <v>91.694999999999993</v>
      </c>
      <c r="I74" s="12">
        <v>90</v>
      </c>
      <c r="J74" s="12">
        <v>89.8</v>
      </c>
      <c r="K74" s="12">
        <v>76</v>
      </c>
      <c r="L74" s="75">
        <v>77.12</v>
      </c>
      <c r="M74" s="319">
        <v>74.98</v>
      </c>
      <c r="N74" s="319">
        <v>70.8</v>
      </c>
      <c r="O74" s="75">
        <v>72</v>
      </c>
      <c r="P74" s="75" t="s">
        <v>125</v>
      </c>
      <c r="Q74" s="267">
        <f t="shared" si="4"/>
        <v>-0.44487278334618346</v>
      </c>
      <c r="R74" s="268">
        <f t="shared" si="5"/>
        <v>1.6949152542372923E-2</v>
      </c>
      <c r="S74" s="9"/>
      <c r="U74"/>
    </row>
    <row r="75" spans="1:21" x14ac:dyDescent="0.25">
      <c r="A75" s="9" t="s">
        <v>4</v>
      </c>
      <c r="B75" s="12">
        <v>118.5</v>
      </c>
      <c r="C75" s="12">
        <v>136.15</v>
      </c>
      <c r="D75" s="12" t="s">
        <v>125</v>
      </c>
      <c r="E75" s="12">
        <v>130.4</v>
      </c>
      <c r="F75" s="12" t="s">
        <v>125</v>
      </c>
      <c r="G75" s="12">
        <v>124.8</v>
      </c>
      <c r="H75" s="12">
        <v>105.95</v>
      </c>
      <c r="I75" s="12">
        <v>98.3</v>
      </c>
      <c r="J75" s="12">
        <v>99.199999999999989</v>
      </c>
      <c r="K75" s="12">
        <v>91.8</v>
      </c>
      <c r="L75" s="75">
        <v>93.45</v>
      </c>
      <c r="M75" s="319">
        <v>86.48</v>
      </c>
      <c r="N75" s="319">
        <v>78.8</v>
      </c>
      <c r="O75" s="75">
        <v>81</v>
      </c>
      <c r="P75" s="75" t="s">
        <v>125</v>
      </c>
      <c r="Q75" s="267">
        <f t="shared" si="4"/>
        <v>-0.40506793977230998</v>
      </c>
      <c r="R75" s="268">
        <f t="shared" si="5"/>
        <v>2.7918781725888363E-2</v>
      </c>
      <c r="S75" s="9"/>
      <c r="U75"/>
    </row>
    <row r="76" spans="1:21" x14ac:dyDescent="0.25">
      <c r="A76" s="9" t="s">
        <v>5</v>
      </c>
      <c r="B76" s="12">
        <v>127.7</v>
      </c>
      <c r="C76" s="12">
        <v>161.72</v>
      </c>
      <c r="D76" s="12" t="s">
        <v>125</v>
      </c>
      <c r="E76" s="12">
        <v>157.19999999999999</v>
      </c>
      <c r="F76" s="12" t="s">
        <v>125</v>
      </c>
      <c r="G76" s="12">
        <v>155.5</v>
      </c>
      <c r="H76" s="12">
        <v>136.87</v>
      </c>
      <c r="I76" s="12">
        <v>141.5</v>
      </c>
      <c r="J76" s="12">
        <v>135.9</v>
      </c>
      <c r="K76" s="12">
        <v>135.4</v>
      </c>
      <c r="L76" s="75">
        <v>141.44999999999999</v>
      </c>
      <c r="M76" s="319">
        <v>126.19</v>
      </c>
      <c r="N76" s="319">
        <v>123.7</v>
      </c>
      <c r="O76" s="75">
        <v>134</v>
      </c>
      <c r="P76" s="75" t="s">
        <v>125</v>
      </c>
      <c r="Q76" s="267">
        <f t="shared" si="4"/>
        <v>-0.17140737076428395</v>
      </c>
      <c r="R76" s="268">
        <f t="shared" si="5"/>
        <v>8.3265966046887602E-2</v>
      </c>
      <c r="S76" s="9"/>
      <c r="U76"/>
    </row>
    <row r="77" spans="1:21" x14ac:dyDescent="0.25">
      <c r="A77" s="9" t="s">
        <v>6</v>
      </c>
      <c r="B77" s="12">
        <v>77</v>
      </c>
      <c r="C77" s="12">
        <v>147.19999999999999</v>
      </c>
      <c r="D77" s="12" t="s">
        <v>125</v>
      </c>
      <c r="E77" s="12">
        <v>127.5</v>
      </c>
      <c r="F77" s="12" t="s">
        <v>125</v>
      </c>
      <c r="G77" s="12">
        <v>117.2</v>
      </c>
      <c r="H77" s="12">
        <v>99.7</v>
      </c>
      <c r="I77" s="12">
        <v>91</v>
      </c>
      <c r="J77" s="12">
        <v>92.5</v>
      </c>
      <c r="K77" s="12">
        <v>95.4</v>
      </c>
      <c r="L77" s="75">
        <v>101.5</v>
      </c>
      <c r="M77" s="319">
        <v>96.85</v>
      </c>
      <c r="N77" s="319">
        <v>102</v>
      </c>
      <c r="O77" s="75">
        <v>104</v>
      </c>
      <c r="P77" s="75" t="s">
        <v>125</v>
      </c>
      <c r="Q77" s="267">
        <f t="shared" si="4"/>
        <v>-0.29347826086956519</v>
      </c>
      <c r="R77" s="268">
        <f t="shared" si="5"/>
        <v>1.9607843137254902E-2</v>
      </c>
      <c r="S77" s="9"/>
      <c r="U77"/>
    </row>
    <row r="78" spans="1:21" x14ac:dyDescent="0.25">
      <c r="A78" s="9" t="s">
        <v>7</v>
      </c>
      <c r="B78" s="12">
        <v>193.25</v>
      </c>
      <c r="C78" s="12">
        <v>191.4</v>
      </c>
      <c r="D78" s="12" t="s">
        <v>125</v>
      </c>
      <c r="E78" s="12">
        <v>181.1</v>
      </c>
      <c r="F78" s="12" t="s">
        <v>125</v>
      </c>
      <c r="G78" s="12">
        <v>183.3</v>
      </c>
      <c r="H78" s="12">
        <v>159.155</v>
      </c>
      <c r="I78" s="12">
        <v>154.5</v>
      </c>
      <c r="J78" s="12">
        <v>145</v>
      </c>
      <c r="K78" s="12">
        <v>144.1</v>
      </c>
      <c r="L78" s="75">
        <v>146.22</v>
      </c>
      <c r="M78" s="319">
        <v>144.69999999999999</v>
      </c>
      <c r="N78" s="319">
        <v>142</v>
      </c>
      <c r="O78" s="75">
        <v>141</v>
      </c>
      <c r="P78" s="75" t="s">
        <v>125</v>
      </c>
      <c r="Q78" s="267">
        <f t="shared" si="4"/>
        <v>-0.26332288401253923</v>
      </c>
      <c r="R78" s="268">
        <f t="shared" si="5"/>
        <v>-7.0422535211267607E-3</v>
      </c>
      <c r="S78" s="9"/>
      <c r="U78"/>
    </row>
    <row r="79" spans="1:21" x14ac:dyDescent="0.25">
      <c r="A79" s="9" t="s">
        <v>8</v>
      </c>
      <c r="B79" s="12">
        <v>166.15</v>
      </c>
      <c r="C79" s="12">
        <v>214.65</v>
      </c>
      <c r="D79" s="12" t="s">
        <v>125</v>
      </c>
      <c r="E79" s="12">
        <v>189.9</v>
      </c>
      <c r="F79" s="12" t="s">
        <v>125</v>
      </c>
      <c r="G79" s="12">
        <v>159.6</v>
      </c>
      <c r="H79" s="12">
        <v>147.26</v>
      </c>
      <c r="I79" s="12">
        <v>142.9</v>
      </c>
      <c r="J79" s="12">
        <v>133.6</v>
      </c>
      <c r="K79" s="12">
        <v>124.1</v>
      </c>
      <c r="L79" s="75">
        <v>122</v>
      </c>
      <c r="M79" s="319">
        <v>120.4</v>
      </c>
      <c r="N79" s="319">
        <v>116</v>
      </c>
      <c r="O79" s="75">
        <v>113</v>
      </c>
      <c r="P79" s="75" t="s">
        <v>125</v>
      </c>
      <c r="Q79" s="267">
        <f t="shared" si="4"/>
        <v>-0.47356161192639179</v>
      </c>
      <c r="R79" s="268">
        <f t="shared" si="5"/>
        <v>-2.5862068965517241E-2</v>
      </c>
      <c r="S79" s="9"/>
      <c r="U79"/>
    </row>
    <row r="80" spans="1:21" s="62" customFormat="1" x14ac:dyDescent="0.25">
      <c r="A80" s="10" t="s">
        <v>23</v>
      </c>
      <c r="B80" s="11">
        <v>1014.35</v>
      </c>
      <c r="C80" s="11">
        <v>1224.1199999999999</v>
      </c>
      <c r="D80" s="11" t="s">
        <v>125</v>
      </c>
      <c r="E80" s="11">
        <v>1157.48</v>
      </c>
      <c r="F80" s="11" t="s">
        <v>125</v>
      </c>
      <c r="G80" s="11">
        <v>1086.4000000000001</v>
      </c>
      <c r="H80" s="11">
        <v>957.51</v>
      </c>
      <c r="I80" s="11">
        <v>909.7</v>
      </c>
      <c r="J80" s="11">
        <v>879.71</v>
      </c>
      <c r="K80" s="11">
        <v>835.1</v>
      </c>
      <c r="L80" s="47">
        <v>845.55</v>
      </c>
      <c r="M80" s="320">
        <v>796.21999999999991</v>
      </c>
      <c r="N80" s="320">
        <v>780.5</v>
      </c>
      <c r="O80" s="47">
        <v>798</v>
      </c>
      <c r="P80" s="47" t="s">
        <v>125</v>
      </c>
      <c r="Q80" s="267">
        <f t="shared" si="4"/>
        <v>-0.34810312714439756</v>
      </c>
      <c r="R80" s="268">
        <f t="shared" si="5"/>
        <v>2.2421524663677129E-2</v>
      </c>
      <c r="S80" s="10"/>
      <c r="T80" s="2"/>
      <c r="U80" s="497">
        <f>SUM((O80-E80)/E80)</f>
        <v>-0.31057124097176625</v>
      </c>
    </row>
    <row r="81" spans="1:37" x14ac:dyDescent="0.25">
      <c r="A81" s="25" t="s">
        <v>819</v>
      </c>
    </row>
    <row r="82" spans="1:37" ht="14.25" customHeight="1" x14ac:dyDescent="0.25">
      <c r="A82" s="745" t="s">
        <v>737</v>
      </c>
      <c r="B82" s="745"/>
      <c r="C82" s="745"/>
      <c r="D82" s="745"/>
      <c r="E82" s="745"/>
      <c r="F82" s="745"/>
      <c r="G82" s="745"/>
      <c r="H82" s="745"/>
      <c r="I82" s="745"/>
      <c r="J82" s="745"/>
      <c r="K82" s="745"/>
      <c r="L82" s="745"/>
      <c r="M82" s="745"/>
      <c r="N82" s="745"/>
      <c r="O82" s="745"/>
      <c r="P82" s="745"/>
      <c r="Q82" s="745"/>
      <c r="R82" s="745"/>
    </row>
    <row r="83" spans="1:37" x14ac:dyDescent="0.25">
      <c r="A83" s="25" t="s">
        <v>738</v>
      </c>
    </row>
    <row r="84" spans="1:37" x14ac:dyDescent="0.25">
      <c r="A84" s="25" t="s">
        <v>1057</v>
      </c>
      <c r="B84" s="523"/>
      <c r="C84" s="523"/>
      <c r="D84" s="523"/>
      <c r="E84" s="523"/>
      <c r="F84" s="523"/>
      <c r="G84" s="523"/>
      <c r="H84" s="523"/>
      <c r="I84" s="523"/>
      <c r="J84" s="523"/>
      <c r="K84" s="523"/>
      <c r="L84" s="523"/>
      <c r="M84" s="523"/>
      <c r="N84" s="523"/>
      <c r="O84" s="523"/>
      <c r="P84" s="523"/>
      <c r="Q84" s="523"/>
      <c r="R84" s="523"/>
      <c r="S84" s="523"/>
      <c r="T84" s="523"/>
    </row>
    <row r="85" spans="1:37" x14ac:dyDescent="0.25">
      <c r="A85" s="25" t="s">
        <v>413</v>
      </c>
    </row>
    <row r="86" spans="1:37" ht="6" customHeight="1" x14ac:dyDescent="0.25">
      <c r="A86" s="99"/>
      <c r="B86" s="100"/>
      <c r="C86" s="100"/>
      <c r="D86" s="100"/>
      <c r="E86" s="100"/>
      <c r="F86" s="100"/>
      <c r="G86" s="100"/>
      <c r="H86" s="100"/>
      <c r="I86" s="100"/>
      <c r="J86" s="100"/>
      <c r="K86" s="113"/>
      <c r="L86" s="100"/>
      <c r="M86" s="100"/>
      <c r="N86" s="100"/>
      <c r="O86" s="100"/>
      <c r="P86" s="100"/>
      <c r="Q86" s="100"/>
      <c r="R86" s="100"/>
      <c r="S86" s="100"/>
      <c r="T86" s="100"/>
    </row>
    <row r="88" spans="1:37" ht="19.5" customHeight="1" x14ac:dyDescent="0.35">
      <c r="A88" s="729" t="s">
        <v>703</v>
      </c>
      <c r="B88" s="730"/>
      <c r="C88" s="730"/>
      <c r="D88" s="730"/>
      <c r="E88" s="730"/>
      <c r="F88" s="730"/>
      <c r="G88" s="730"/>
      <c r="H88" s="730"/>
      <c r="I88" s="730"/>
      <c r="J88" s="730"/>
      <c r="K88" s="730"/>
      <c r="L88" s="730"/>
      <c r="M88" s="730"/>
      <c r="N88" s="730"/>
      <c r="O88" s="730"/>
      <c r="P88" s="730"/>
      <c r="Q88" s="731"/>
      <c r="T88" s="24"/>
    </row>
    <row r="89" spans="1:37" ht="30" x14ac:dyDescent="0.25">
      <c r="A89" s="487" t="s">
        <v>341</v>
      </c>
      <c r="B89" s="325">
        <v>1998</v>
      </c>
      <c r="C89" s="325">
        <v>2003</v>
      </c>
      <c r="D89" s="493" t="s">
        <v>555</v>
      </c>
      <c r="E89" s="325">
        <v>2008</v>
      </c>
      <c r="F89" s="325">
        <v>2009</v>
      </c>
      <c r="G89" s="325">
        <v>2010</v>
      </c>
      <c r="H89" s="325">
        <v>2011</v>
      </c>
      <c r="I89" s="325">
        <v>2012</v>
      </c>
      <c r="J89" s="325">
        <v>2013</v>
      </c>
      <c r="K89" s="325">
        <v>2014</v>
      </c>
      <c r="L89" s="325">
        <v>2015</v>
      </c>
      <c r="M89" s="325">
        <v>2016</v>
      </c>
      <c r="N89" s="325">
        <v>2017</v>
      </c>
      <c r="O89" s="325">
        <v>2018</v>
      </c>
      <c r="P89" s="478" t="s">
        <v>1056</v>
      </c>
      <c r="Q89" s="478" t="s">
        <v>1055</v>
      </c>
    </row>
    <row r="90" spans="1:37" x14ac:dyDescent="0.25">
      <c r="A90" s="103" t="s">
        <v>706</v>
      </c>
      <c r="B90" s="110" t="s">
        <v>125</v>
      </c>
      <c r="C90" s="110" t="s">
        <v>125</v>
      </c>
      <c r="D90" s="110" t="s">
        <v>125</v>
      </c>
      <c r="E90" s="110" t="s">
        <v>125</v>
      </c>
      <c r="F90" s="104">
        <v>505</v>
      </c>
      <c r="G90" s="104">
        <v>485</v>
      </c>
      <c r="H90" s="104">
        <v>442</v>
      </c>
      <c r="I90" s="104">
        <v>442</v>
      </c>
      <c r="J90" s="110" t="s">
        <v>125</v>
      </c>
      <c r="K90" s="108">
        <v>439</v>
      </c>
      <c r="L90" s="110" t="s">
        <v>125</v>
      </c>
      <c r="M90" s="314" t="s">
        <v>125</v>
      </c>
      <c r="N90" s="488">
        <v>407</v>
      </c>
      <c r="O90" s="488">
        <v>409</v>
      </c>
      <c r="P90" s="492">
        <f>SUM((O90-F90)/F90)</f>
        <v>-0.1900990099009901</v>
      </c>
      <c r="Q90" s="491">
        <f>SUM((O90-N90)/N90)</f>
        <v>4.9140049140049139E-3</v>
      </c>
      <c r="S90" s="107"/>
      <c r="T90" s="107"/>
      <c r="U90" s="417"/>
      <c r="V90" s="417"/>
      <c r="W90" s="417"/>
      <c r="X90" s="418"/>
      <c r="Y90" s="417"/>
      <c r="Z90" s="418"/>
      <c r="AA90" s="417"/>
      <c r="AB90" s="417"/>
      <c r="AC90" s="417"/>
      <c r="AD90" s="418"/>
      <c r="AE90" s="417"/>
      <c r="AF90" s="417"/>
      <c r="AG90" s="33"/>
      <c r="AH90" s="33"/>
      <c r="AI90" s="33"/>
      <c r="AJ90" s="33"/>
      <c r="AK90" s="33"/>
    </row>
    <row r="91" spans="1:37" x14ac:dyDescent="0.25">
      <c r="A91" s="109" t="s">
        <v>353</v>
      </c>
      <c r="B91" s="110" t="s">
        <v>125</v>
      </c>
      <c r="C91" s="110" t="s">
        <v>125</v>
      </c>
      <c r="D91" s="110" t="s">
        <v>125</v>
      </c>
      <c r="E91" s="110" t="s">
        <v>125</v>
      </c>
      <c r="F91" s="108">
        <v>2105</v>
      </c>
      <c r="G91" s="108">
        <v>2105</v>
      </c>
      <c r="H91" s="108">
        <v>2105</v>
      </c>
      <c r="I91" s="108">
        <v>2105</v>
      </c>
      <c r="J91" s="110" t="s">
        <v>125</v>
      </c>
      <c r="K91" s="108">
        <v>1495</v>
      </c>
      <c r="L91" s="110" t="s">
        <v>125</v>
      </c>
      <c r="M91" s="314" t="s">
        <v>125</v>
      </c>
      <c r="N91" s="488">
        <v>1495</v>
      </c>
      <c r="O91" s="488">
        <v>1495</v>
      </c>
      <c r="P91" s="492">
        <f>SUM((O91-F91)/F91)</f>
        <v>-0.28978622327790976</v>
      </c>
      <c r="Q91" s="492">
        <f>SUM((O91-N91)/N91)</f>
        <v>0</v>
      </c>
      <c r="S91" s="107"/>
      <c r="T91" s="107"/>
      <c r="U91" s="417"/>
      <c r="V91" s="417"/>
      <c r="W91" s="417"/>
      <c r="X91" s="418"/>
      <c r="Y91" s="417"/>
      <c r="Z91" s="418"/>
      <c r="AA91" s="417"/>
      <c r="AB91" s="417"/>
      <c r="AC91" s="417"/>
      <c r="AD91" s="418"/>
      <c r="AE91" s="417"/>
      <c r="AF91" s="417"/>
      <c r="AG91" s="33"/>
      <c r="AH91" s="33"/>
      <c r="AI91" s="33"/>
      <c r="AJ91" s="33"/>
      <c r="AK91" s="33"/>
    </row>
    <row r="92" spans="1:37" x14ac:dyDescent="0.25">
      <c r="A92" s="109" t="s">
        <v>741</v>
      </c>
      <c r="B92" s="110" t="s">
        <v>125</v>
      </c>
      <c r="C92" s="110" t="s">
        <v>125</v>
      </c>
      <c r="D92" s="110" t="s">
        <v>125</v>
      </c>
      <c r="E92" s="110" t="s">
        <v>125</v>
      </c>
      <c r="F92" s="108">
        <v>3323</v>
      </c>
      <c r="G92" s="108">
        <v>3404</v>
      </c>
      <c r="H92" s="108">
        <v>3225</v>
      </c>
      <c r="I92" s="108">
        <v>3393</v>
      </c>
      <c r="J92" s="110" t="s">
        <v>125</v>
      </c>
      <c r="K92" s="108">
        <v>2896</v>
      </c>
      <c r="L92" s="110" t="s">
        <v>125</v>
      </c>
      <c r="M92" s="315">
        <v>3844</v>
      </c>
      <c r="N92" s="488">
        <v>4351</v>
      </c>
      <c r="O92" s="488">
        <v>4908</v>
      </c>
      <c r="P92" s="492">
        <f>SUM((O92-F92)/F92)</f>
        <v>0.47697863376467048</v>
      </c>
      <c r="Q92" s="492">
        <f>SUM((O92-N92)/N92)</f>
        <v>0.12801654792001838</v>
      </c>
      <c r="S92" s="107"/>
      <c r="T92" s="107"/>
      <c r="U92" s="417"/>
      <c r="V92" s="417"/>
      <c r="W92" s="417"/>
      <c r="X92" s="418"/>
      <c r="Y92" s="417"/>
      <c r="Z92" s="418"/>
      <c r="AA92" s="417"/>
      <c r="AB92" s="417"/>
      <c r="AC92" s="417"/>
      <c r="AD92" s="418"/>
      <c r="AE92" s="417"/>
      <c r="AF92" s="417"/>
      <c r="AG92" s="33"/>
      <c r="AH92" s="33"/>
      <c r="AI92" s="33"/>
      <c r="AJ92" s="33"/>
      <c r="AK92" s="33"/>
    </row>
    <row r="93" spans="1:37" x14ac:dyDescent="0.25">
      <c r="A93" s="10" t="s">
        <v>416</v>
      </c>
      <c r="B93" s="11">
        <v>4425</v>
      </c>
      <c r="C93" s="11">
        <v>5712</v>
      </c>
      <c r="D93" s="494" t="s">
        <v>125</v>
      </c>
      <c r="E93" s="11">
        <v>6865</v>
      </c>
      <c r="F93" s="11">
        <v>5933</v>
      </c>
      <c r="G93" s="11">
        <v>5994</v>
      </c>
      <c r="H93" s="11">
        <v>5772</v>
      </c>
      <c r="I93" s="11">
        <v>5940</v>
      </c>
      <c r="J93" s="111" t="s">
        <v>125</v>
      </c>
      <c r="K93" s="112">
        <v>4830</v>
      </c>
      <c r="L93" s="112">
        <v>5452</v>
      </c>
      <c r="M93" s="317">
        <v>5755</v>
      </c>
      <c r="N93" s="489">
        <v>6253</v>
      </c>
      <c r="O93" s="490">
        <v>6812</v>
      </c>
      <c r="P93" s="492">
        <f>SUM((O93-F93)/F93)</f>
        <v>0.14815439069610653</v>
      </c>
      <c r="Q93" s="492">
        <f>SUM((O93-N93)/N93)</f>
        <v>8.9397089397089402E-2</v>
      </c>
    </row>
    <row r="94" spans="1:37" x14ac:dyDescent="0.25">
      <c r="A94" s="25" t="s">
        <v>974</v>
      </c>
    </row>
    <row r="95" spans="1:37" x14ac:dyDescent="0.25">
      <c r="P95" s="8"/>
      <c r="Q95" s="106"/>
      <c r="R95" s="107"/>
      <c r="S95" s="107"/>
      <c r="T95" s="107"/>
      <c r="U95" s="417"/>
      <c r="V95" s="417"/>
      <c r="W95" s="417"/>
      <c r="X95" s="418"/>
      <c r="Y95" s="417"/>
      <c r="Z95" s="418"/>
      <c r="AA95" s="417"/>
      <c r="AB95" s="417"/>
      <c r="AC95" s="417"/>
      <c r="AD95" s="418"/>
      <c r="AE95" s="417"/>
      <c r="AF95" s="417"/>
      <c r="AG95" s="33"/>
      <c r="AH95" s="33"/>
      <c r="AI95" s="33"/>
      <c r="AJ95" s="33"/>
      <c r="AK95" s="33"/>
    </row>
    <row r="96" spans="1:37" x14ac:dyDescent="0.25">
      <c r="A96" s="17" t="s">
        <v>507</v>
      </c>
      <c r="B96" s="17"/>
      <c r="C96" s="17"/>
      <c r="D96" s="17">
        <v>2007</v>
      </c>
      <c r="E96" s="17">
        <v>2008</v>
      </c>
      <c r="F96" s="17">
        <v>2009</v>
      </c>
      <c r="G96" s="17">
        <v>2010</v>
      </c>
      <c r="H96" s="17">
        <v>2011</v>
      </c>
      <c r="I96" s="17">
        <v>2012</v>
      </c>
      <c r="J96" s="17">
        <v>2013</v>
      </c>
      <c r="K96" s="17">
        <v>2014</v>
      </c>
      <c r="L96" s="17">
        <v>2015</v>
      </c>
      <c r="M96" s="17">
        <v>2016</v>
      </c>
      <c r="N96" s="17">
        <v>2017</v>
      </c>
      <c r="O96" s="469">
        <v>2018</v>
      </c>
      <c r="P96" s="8"/>
      <c r="Q96" s="106"/>
      <c r="R96" s="107"/>
      <c r="S96" s="107"/>
      <c r="T96" s="107"/>
      <c r="U96" s="417"/>
      <c r="V96" s="417"/>
      <c r="W96" s="417"/>
      <c r="X96" s="418"/>
      <c r="Y96" s="417"/>
      <c r="Z96" s="418"/>
      <c r="AA96" s="417"/>
      <c r="AB96" s="417"/>
      <c r="AC96" s="417"/>
      <c r="AD96" s="418"/>
      <c r="AE96" s="417"/>
      <c r="AF96" s="417"/>
      <c r="AG96" s="33"/>
      <c r="AH96" s="33"/>
      <c r="AI96" s="33"/>
      <c r="AJ96" s="33"/>
      <c r="AK96" s="33"/>
    </row>
    <row r="97" spans="1:37" x14ac:dyDescent="0.25">
      <c r="A97" s="9" t="s">
        <v>417</v>
      </c>
      <c r="B97" s="9"/>
      <c r="C97" s="9"/>
      <c r="D97" s="9"/>
      <c r="E97" s="9"/>
      <c r="F97" s="9"/>
      <c r="G97" s="9"/>
      <c r="H97" s="9"/>
      <c r="I97" s="9"/>
      <c r="J97" s="9"/>
      <c r="K97" s="9"/>
      <c r="L97" s="9"/>
      <c r="M97" s="9"/>
      <c r="N97" s="9"/>
      <c r="O97" s="486"/>
      <c r="P97" s="8"/>
      <c r="Q97" s="8"/>
      <c r="R97" s="8"/>
      <c r="S97" s="8"/>
      <c r="T97" s="8"/>
      <c r="U97" s="33"/>
      <c r="V97" s="33"/>
      <c r="W97" s="33"/>
      <c r="X97" s="33"/>
      <c r="Y97" s="33"/>
      <c r="Z97" s="33"/>
      <c r="AA97" s="33"/>
      <c r="AB97" s="33"/>
      <c r="AC97" s="33"/>
      <c r="AD97" s="33"/>
      <c r="AE97" s="33"/>
      <c r="AF97" s="33"/>
      <c r="AG97" s="33"/>
      <c r="AH97" s="33"/>
      <c r="AI97" s="33"/>
      <c r="AJ97" s="33"/>
      <c r="AK97" s="33"/>
    </row>
    <row r="98" spans="1:37" x14ac:dyDescent="0.25">
      <c r="A98" s="9"/>
      <c r="B98" s="9" t="s">
        <v>418</v>
      </c>
      <c r="C98" s="21"/>
      <c r="D98" s="21">
        <v>0.41</v>
      </c>
      <c r="E98" s="87" t="s">
        <v>125</v>
      </c>
      <c r="F98" s="87" t="s">
        <v>125</v>
      </c>
      <c r="G98" s="87" t="s">
        <v>125</v>
      </c>
      <c r="H98" s="87" t="s">
        <v>125</v>
      </c>
      <c r="I98" s="21">
        <v>0.46</v>
      </c>
      <c r="J98" s="87" t="s">
        <v>125</v>
      </c>
      <c r="K98" s="87" t="s">
        <v>125</v>
      </c>
      <c r="L98" s="87" t="s">
        <v>125</v>
      </c>
      <c r="M98" s="87" t="s">
        <v>125</v>
      </c>
      <c r="N98" s="87" t="s">
        <v>125</v>
      </c>
      <c r="O98" s="486" t="s">
        <v>125</v>
      </c>
      <c r="P98" s="42"/>
      <c r="Q98" s="42"/>
      <c r="R98" s="8"/>
      <c r="S98" s="8"/>
      <c r="T98" s="8"/>
      <c r="U98" s="33"/>
      <c r="V98" s="33"/>
      <c r="W98" s="33"/>
      <c r="X98" s="33"/>
      <c r="Y98" s="33"/>
      <c r="Z98" s="33"/>
      <c r="AA98" s="33"/>
      <c r="AB98" s="33"/>
      <c r="AC98" s="33"/>
      <c r="AD98" s="33"/>
      <c r="AE98" s="33"/>
      <c r="AF98" s="33"/>
      <c r="AG98" s="33"/>
      <c r="AH98" s="33"/>
      <c r="AI98" s="33"/>
      <c r="AJ98" s="33"/>
      <c r="AK98" s="33"/>
    </row>
    <row r="99" spans="1:37" x14ac:dyDescent="0.25">
      <c r="A99" s="9"/>
      <c r="B99" s="9" t="s">
        <v>419</v>
      </c>
      <c r="C99" s="21"/>
      <c r="D99" s="21">
        <v>0.59</v>
      </c>
      <c r="E99" s="87" t="s">
        <v>125</v>
      </c>
      <c r="F99" s="87" t="s">
        <v>125</v>
      </c>
      <c r="G99" s="87" t="s">
        <v>125</v>
      </c>
      <c r="H99" s="87" t="s">
        <v>125</v>
      </c>
      <c r="I99" s="21">
        <v>0.54</v>
      </c>
      <c r="J99" s="87" t="s">
        <v>125</v>
      </c>
      <c r="K99" s="87" t="s">
        <v>125</v>
      </c>
      <c r="L99" s="87" t="s">
        <v>125</v>
      </c>
      <c r="M99" s="87" t="s">
        <v>125</v>
      </c>
      <c r="N99" s="87" t="s">
        <v>125</v>
      </c>
      <c r="O99" s="486" t="s">
        <v>125</v>
      </c>
    </row>
    <row r="100" spans="1:37" x14ac:dyDescent="0.25">
      <c r="A100" s="9" t="s">
        <v>420</v>
      </c>
      <c r="B100" s="9"/>
      <c r="C100" s="21"/>
      <c r="D100" s="21"/>
      <c r="E100" s="87"/>
      <c r="F100" s="87"/>
      <c r="G100" s="87"/>
      <c r="H100" s="87"/>
      <c r="I100" s="21"/>
      <c r="J100" s="87"/>
      <c r="K100" s="87"/>
      <c r="L100" s="87"/>
      <c r="M100" s="87"/>
      <c r="N100" s="87"/>
      <c r="O100" s="486"/>
    </row>
    <row r="101" spans="1:37" x14ac:dyDescent="0.25">
      <c r="A101" s="9"/>
      <c r="B101" s="9" t="s">
        <v>421</v>
      </c>
      <c r="C101" s="21"/>
      <c r="D101" s="21">
        <v>0.01</v>
      </c>
      <c r="E101" s="87" t="s">
        <v>125</v>
      </c>
      <c r="F101" s="87" t="s">
        <v>125</v>
      </c>
      <c r="G101" s="87" t="s">
        <v>125</v>
      </c>
      <c r="H101" s="87" t="s">
        <v>125</v>
      </c>
      <c r="I101" s="21">
        <v>0.01</v>
      </c>
      <c r="J101" s="87" t="s">
        <v>125</v>
      </c>
      <c r="K101" s="87" t="s">
        <v>125</v>
      </c>
      <c r="L101" s="87" t="s">
        <v>125</v>
      </c>
      <c r="M101" s="87" t="s">
        <v>125</v>
      </c>
      <c r="N101" s="87" t="s">
        <v>125</v>
      </c>
      <c r="O101" s="486" t="s">
        <v>125</v>
      </c>
    </row>
    <row r="102" spans="1:37" x14ac:dyDescent="0.25">
      <c r="A102" s="9" t="s">
        <v>422</v>
      </c>
      <c r="B102" s="9"/>
      <c r="C102" s="21"/>
      <c r="D102" s="21"/>
      <c r="E102" s="87"/>
      <c r="F102" s="87"/>
      <c r="G102" s="87"/>
      <c r="H102" s="87"/>
      <c r="I102" s="21"/>
      <c r="J102" s="87"/>
      <c r="K102" s="87"/>
      <c r="L102" s="87"/>
      <c r="M102" s="87"/>
      <c r="N102" s="87"/>
      <c r="O102" s="486"/>
    </row>
    <row r="103" spans="1:37" x14ac:dyDescent="0.25">
      <c r="A103" s="9"/>
      <c r="B103" s="9" t="s">
        <v>423</v>
      </c>
      <c r="C103" s="21"/>
      <c r="D103" s="21">
        <v>0.02</v>
      </c>
      <c r="E103" s="87" t="s">
        <v>125</v>
      </c>
      <c r="F103" s="87" t="s">
        <v>125</v>
      </c>
      <c r="G103" s="87" t="s">
        <v>125</v>
      </c>
      <c r="H103" s="87" t="s">
        <v>125</v>
      </c>
      <c r="I103" s="21">
        <v>0.02</v>
      </c>
      <c r="J103" s="87" t="s">
        <v>125</v>
      </c>
      <c r="K103" s="87" t="s">
        <v>125</v>
      </c>
      <c r="L103" s="87" t="s">
        <v>125</v>
      </c>
      <c r="M103" s="87" t="s">
        <v>125</v>
      </c>
      <c r="N103" s="87" t="s">
        <v>125</v>
      </c>
      <c r="O103" s="486" t="s">
        <v>125</v>
      </c>
    </row>
    <row r="104" spans="1:37" x14ac:dyDescent="0.25">
      <c r="A104" s="9" t="s">
        <v>424</v>
      </c>
      <c r="B104" s="9"/>
      <c r="C104" s="21"/>
      <c r="D104" s="21"/>
      <c r="E104" s="87"/>
      <c r="F104" s="87"/>
      <c r="G104" s="87"/>
      <c r="H104" s="87"/>
      <c r="I104" s="21"/>
      <c r="J104" s="87"/>
      <c r="K104" s="87"/>
      <c r="L104" s="87"/>
      <c r="M104" s="87"/>
      <c r="N104" s="87"/>
      <c r="O104" s="486"/>
    </row>
    <row r="105" spans="1:37" x14ac:dyDescent="0.25">
      <c r="A105" s="9"/>
      <c r="B105" s="9" t="s">
        <v>425</v>
      </c>
      <c r="C105" s="21"/>
      <c r="D105" s="21">
        <v>0.1</v>
      </c>
      <c r="E105" s="87" t="s">
        <v>125</v>
      </c>
      <c r="F105" s="87" t="s">
        <v>125</v>
      </c>
      <c r="G105" s="87" t="s">
        <v>125</v>
      </c>
      <c r="H105" s="87" t="s">
        <v>125</v>
      </c>
      <c r="I105" s="21">
        <v>0.11</v>
      </c>
      <c r="J105" s="87" t="s">
        <v>125</v>
      </c>
      <c r="K105" s="87" t="s">
        <v>125</v>
      </c>
      <c r="L105" s="87" t="s">
        <v>125</v>
      </c>
      <c r="M105" s="87" t="s">
        <v>125</v>
      </c>
      <c r="N105" s="87" t="s">
        <v>125</v>
      </c>
      <c r="O105" s="486" t="s">
        <v>125</v>
      </c>
    </row>
    <row r="106" spans="1:37" x14ac:dyDescent="0.25">
      <c r="A106" s="9"/>
      <c r="B106" s="9" t="s">
        <v>426</v>
      </c>
      <c r="C106" s="21"/>
      <c r="D106" s="21">
        <v>0.17</v>
      </c>
      <c r="E106" s="87" t="s">
        <v>125</v>
      </c>
      <c r="F106" s="87" t="s">
        <v>125</v>
      </c>
      <c r="G106" s="87" t="s">
        <v>125</v>
      </c>
      <c r="H106" s="87" t="s">
        <v>125</v>
      </c>
      <c r="I106" s="21">
        <v>0.1</v>
      </c>
      <c r="J106" s="87" t="s">
        <v>125</v>
      </c>
      <c r="K106" s="87" t="s">
        <v>125</v>
      </c>
      <c r="L106" s="87" t="s">
        <v>125</v>
      </c>
      <c r="M106" s="87" t="s">
        <v>125</v>
      </c>
      <c r="N106" s="87" t="s">
        <v>125</v>
      </c>
      <c r="O106" s="486" t="s">
        <v>125</v>
      </c>
    </row>
    <row r="107" spans="1:37" x14ac:dyDescent="0.25">
      <c r="A107" s="9"/>
      <c r="B107" s="9" t="s">
        <v>427</v>
      </c>
      <c r="C107" s="21"/>
      <c r="D107" s="21">
        <v>0.15</v>
      </c>
      <c r="E107" s="87" t="s">
        <v>125</v>
      </c>
      <c r="F107" s="87" t="s">
        <v>125</v>
      </c>
      <c r="G107" s="87" t="s">
        <v>125</v>
      </c>
      <c r="H107" s="87" t="s">
        <v>125</v>
      </c>
      <c r="I107" s="21">
        <v>0.14000000000000001</v>
      </c>
      <c r="J107" s="87" t="s">
        <v>125</v>
      </c>
      <c r="K107" s="87" t="s">
        <v>125</v>
      </c>
      <c r="L107" s="87" t="s">
        <v>125</v>
      </c>
      <c r="M107" s="87" t="s">
        <v>125</v>
      </c>
      <c r="N107" s="87" t="s">
        <v>125</v>
      </c>
      <c r="O107" s="486" t="s">
        <v>125</v>
      </c>
    </row>
    <row r="108" spans="1:37" x14ac:dyDescent="0.25">
      <c r="A108" s="9"/>
      <c r="B108" s="9" t="s">
        <v>428</v>
      </c>
      <c r="C108" s="21"/>
      <c r="D108" s="21">
        <v>0.51</v>
      </c>
      <c r="E108" s="87" t="s">
        <v>125</v>
      </c>
      <c r="F108" s="87" t="s">
        <v>125</v>
      </c>
      <c r="G108" s="87" t="s">
        <v>125</v>
      </c>
      <c r="H108" s="87" t="s">
        <v>125</v>
      </c>
      <c r="I108" s="21">
        <v>0.59</v>
      </c>
      <c r="J108" s="87" t="s">
        <v>125</v>
      </c>
      <c r="K108" s="87" t="s">
        <v>125</v>
      </c>
      <c r="L108" s="87" t="s">
        <v>125</v>
      </c>
      <c r="M108" s="87" t="s">
        <v>125</v>
      </c>
      <c r="N108" s="87" t="s">
        <v>125</v>
      </c>
      <c r="O108" s="486" t="s">
        <v>125</v>
      </c>
    </row>
    <row r="109" spans="1:37" x14ac:dyDescent="0.25">
      <c r="A109" s="9"/>
      <c r="B109" s="9" t="s">
        <v>353</v>
      </c>
      <c r="C109" s="21"/>
      <c r="D109" s="21">
        <v>0.08</v>
      </c>
      <c r="E109" s="87" t="s">
        <v>125</v>
      </c>
      <c r="F109" s="87" t="s">
        <v>125</v>
      </c>
      <c r="G109" s="87" t="s">
        <v>125</v>
      </c>
      <c r="H109" s="87" t="s">
        <v>125</v>
      </c>
      <c r="I109" s="21">
        <v>6.0000000000000053E-2</v>
      </c>
      <c r="J109" s="87" t="s">
        <v>125</v>
      </c>
      <c r="K109" s="87" t="s">
        <v>125</v>
      </c>
      <c r="L109" s="87" t="s">
        <v>125</v>
      </c>
      <c r="M109" s="87" t="s">
        <v>125</v>
      </c>
      <c r="N109" s="87" t="s">
        <v>125</v>
      </c>
      <c r="O109" s="486" t="s">
        <v>125</v>
      </c>
    </row>
    <row r="110" spans="1:37" x14ac:dyDescent="0.25">
      <c r="A110" s="9" t="s">
        <v>429</v>
      </c>
      <c r="B110" s="9"/>
      <c r="C110" s="9"/>
      <c r="D110" s="9"/>
      <c r="E110" s="64"/>
      <c r="F110" s="64"/>
      <c r="G110" s="64"/>
      <c r="H110" s="64"/>
      <c r="I110" s="9"/>
      <c r="J110" s="64"/>
      <c r="K110" s="64"/>
      <c r="L110" s="271"/>
      <c r="M110" s="272"/>
      <c r="N110" s="486"/>
      <c r="O110" s="486"/>
    </row>
    <row r="111" spans="1:37" x14ac:dyDescent="0.25">
      <c r="A111" s="9"/>
      <c r="B111" s="9" t="s">
        <v>430</v>
      </c>
      <c r="C111" s="26"/>
      <c r="D111" s="26">
        <v>20000</v>
      </c>
      <c r="E111" s="87" t="s">
        <v>125</v>
      </c>
      <c r="F111" s="87" t="s">
        <v>125</v>
      </c>
      <c r="G111" s="87" t="s">
        <v>125</v>
      </c>
      <c r="H111" s="87" t="s">
        <v>125</v>
      </c>
      <c r="I111" s="21" t="s">
        <v>696</v>
      </c>
      <c r="J111" s="87" t="s">
        <v>125</v>
      </c>
      <c r="K111" s="87" t="s">
        <v>125</v>
      </c>
      <c r="L111" s="87" t="s">
        <v>125</v>
      </c>
      <c r="M111" s="87" t="s">
        <v>125</v>
      </c>
      <c r="N111" s="87" t="s">
        <v>125</v>
      </c>
      <c r="O111" s="486" t="s">
        <v>125</v>
      </c>
    </row>
    <row r="112" spans="1:37" x14ac:dyDescent="0.25">
      <c r="A112" s="25" t="s">
        <v>431</v>
      </c>
    </row>
    <row r="113" spans="1:20" ht="8.25" customHeight="1" x14ac:dyDescent="0.25">
      <c r="A113" s="99"/>
      <c r="B113" s="100"/>
      <c r="C113" s="100"/>
      <c r="D113" s="100"/>
      <c r="E113" s="100"/>
      <c r="F113" s="100"/>
      <c r="G113" s="100"/>
      <c r="H113" s="100"/>
      <c r="I113" s="100"/>
      <c r="J113" s="100"/>
      <c r="K113" s="100"/>
      <c r="L113" s="100"/>
      <c r="M113" s="100"/>
      <c r="N113" s="100"/>
      <c r="O113" s="100"/>
      <c r="P113" s="100"/>
      <c r="Q113" s="100"/>
      <c r="R113" s="100"/>
      <c r="S113" s="100"/>
      <c r="T113" s="100"/>
    </row>
    <row r="115" spans="1:20" ht="26.25" x14ac:dyDescent="0.4">
      <c r="A115" s="19" t="s">
        <v>432</v>
      </c>
      <c r="B115" s="19"/>
      <c r="C115" s="19"/>
      <c r="D115" s="495"/>
      <c r="E115" s="495"/>
      <c r="F115" s="495"/>
      <c r="G115" s="495"/>
      <c r="H115" s="495"/>
      <c r="I115" s="495"/>
      <c r="J115" s="495"/>
      <c r="K115" s="495"/>
      <c r="L115" s="495"/>
      <c r="M115" s="495"/>
      <c r="N115" s="495"/>
      <c r="O115" s="33"/>
    </row>
    <row r="116" spans="1:20" x14ac:dyDescent="0.25">
      <c r="A116" s="20" t="s">
        <v>433</v>
      </c>
      <c r="B116" s="3"/>
      <c r="C116" s="469">
        <v>2007</v>
      </c>
      <c r="D116" s="46"/>
      <c r="E116" s="46"/>
      <c r="F116" s="46"/>
      <c r="G116" s="46"/>
      <c r="H116" s="46"/>
      <c r="I116" s="46"/>
      <c r="J116" s="46"/>
      <c r="K116" s="46"/>
      <c r="L116" s="46"/>
      <c r="M116" s="46"/>
      <c r="N116" s="46"/>
      <c r="O116" s="33"/>
    </row>
    <row r="117" spans="1:20" x14ac:dyDescent="0.25">
      <c r="A117" s="9" t="s">
        <v>21</v>
      </c>
      <c r="B117" s="52"/>
      <c r="C117" s="12">
        <v>108800</v>
      </c>
      <c r="D117" s="496"/>
      <c r="E117" s="496"/>
      <c r="F117" s="496"/>
      <c r="G117" s="496"/>
      <c r="H117" s="496"/>
      <c r="I117" s="496"/>
      <c r="J117" s="496"/>
      <c r="K117" s="496"/>
      <c r="L117" s="496"/>
      <c r="M117" s="496"/>
      <c r="N117" s="496"/>
      <c r="O117" s="33"/>
    </row>
    <row r="118" spans="1:20" x14ac:dyDescent="0.25">
      <c r="A118" s="14" t="s">
        <v>434</v>
      </c>
      <c r="D118" s="33"/>
      <c r="E118" s="33"/>
      <c r="F118" s="33"/>
      <c r="G118" s="33"/>
      <c r="H118" s="33"/>
      <c r="I118" s="33"/>
      <c r="J118" s="33"/>
      <c r="K118" s="33"/>
      <c r="L118" s="33"/>
      <c r="M118" s="33"/>
      <c r="N118" s="33"/>
      <c r="O118" s="33"/>
    </row>
    <row r="119" spans="1:20" ht="26.25" x14ac:dyDescent="0.4">
      <c r="A119" s="19" t="s">
        <v>435</v>
      </c>
      <c r="B119" s="18"/>
      <c r="C119" s="18"/>
      <c r="D119" s="33"/>
      <c r="E119" s="33"/>
      <c r="F119" s="33"/>
      <c r="G119" s="33"/>
      <c r="H119" s="33"/>
      <c r="I119" s="33"/>
      <c r="J119" s="33"/>
      <c r="K119" s="33"/>
      <c r="L119" s="33"/>
      <c r="M119" s="33"/>
      <c r="N119" s="33"/>
      <c r="O119" s="33"/>
    </row>
    <row r="120" spans="1:20" x14ac:dyDescent="0.25">
      <c r="A120" s="17" t="s">
        <v>742</v>
      </c>
      <c r="B120" s="41"/>
      <c r="C120" s="41" t="s">
        <v>13</v>
      </c>
      <c r="D120" s="33"/>
      <c r="E120" s="482"/>
      <c r="F120" s="482"/>
      <c r="G120" s="482"/>
      <c r="H120" s="482"/>
      <c r="I120" s="482"/>
      <c r="J120" s="482"/>
      <c r="K120" s="482"/>
      <c r="L120" s="482"/>
      <c r="M120" s="482"/>
      <c r="N120" s="482"/>
      <c r="O120" s="33"/>
    </row>
    <row r="121" spans="1:20" x14ac:dyDescent="0.25">
      <c r="A121" s="9" t="s">
        <v>439</v>
      </c>
      <c r="B121" s="12"/>
      <c r="C121" s="12">
        <v>6060</v>
      </c>
      <c r="D121" s="33"/>
      <c r="E121" s="496"/>
      <c r="F121" s="496"/>
      <c r="G121" s="496"/>
      <c r="H121" s="496"/>
      <c r="I121" s="496"/>
      <c r="J121" s="496"/>
      <c r="K121" s="496"/>
      <c r="L121" s="496"/>
      <c r="M121" s="496"/>
      <c r="N121" s="496"/>
      <c r="O121" s="33"/>
    </row>
    <row r="122" spans="1:20" x14ac:dyDescent="0.25">
      <c r="A122" s="9" t="s">
        <v>440</v>
      </c>
      <c r="B122" s="12"/>
      <c r="C122" s="12">
        <v>2640</v>
      </c>
      <c r="D122" s="33"/>
      <c r="E122" s="496"/>
      <c r="F122" s="496"/>
      <c r="G122" s="496"/>
      <c r="H122" s="496"/>
      <c r="I122" s="496"/>
      <c r="J122" s="496"/>
      <c r="K122" s="496"/>
      <c r="L122" s="496"/>
      <c r="M122" s="496"/>
      <c r="N122" s="496"/>
      <c r="O122" s="33"/>
    </row>
    <row r="123" spans="1:20" x14ac:dyDescent="0.25">
      <c r="A123" s="9" t="s">
        <v>436</v>
      </c>
      <c r="B123" s="12"/>
      <c r="C123" s="12">
        <v>2190</v>
      </c>
      <c r="D123" s="33"/>
      <c r="E123" s="496"/>
      <c r="F123" s="496"/>
      <c r="G123" s="496"/>
      <c r="H123" s="496"/>
      <c r="I123" s="496"/>
      <c r="J123" s="496"/>
      <c r="K123" s="496"/>
      <c r="L123" s="496"/>
      <c r="M123" s="496"/>
      <c r="N123" s="496"/>
      <c r="O123" s="33"/>
    </row>
    <row r="124" spans="1:20" x14ac:dyDescent="0.25">
      <c r="A124" s="9" t="s">
        <v>437</v>
      </c>
      <c r="B124" s="12"/>
      <c r="C124" s="12">
        <v>390</v>
      </c>
      <c r="D124" s="33"/>
      <c r="E124" s="496"/>
      <c r="F124" s="496"/>
      <c r="G124" s="496"/>
      <c r="H124" s="496"/>
      <c r="I124" s="496"/>
      <c r="J124" s="496"/>
      <c r="K124" s="496"/>
      <c r="L124" s="496"/>
      <c r="M124" s="496"/>
      <c r="N124" s="496"/>
      <c r="O124" s="33"/>
    </row>
    <row r="125" spans="1:20" x14ac:dyDescent="0.25">
      <c r="A125" s="9" t="s">
        <v>441</v>
      </c>
      <c r="B125" s="12"/>
      <c r="C125" s="12">
        <v>120</v>
      </c>
      <c r="D125" s="33"/>
      <c r="E125" s="496"/>
      <c r="F125" s="496"/>
      <c r="G125" s="496"/>
      <c r="H125" s="496"/>
      <c r="I125" s="496"/>
      <c r="J125" s="496"/>
      <c r="K125" s="496"/>
      <c r="L125" s="496"/>
      <c r="M125" s="496"/>
      <c r="N125" s="496"/>
      <c r="O125" s="33"/>
    </row>
    <row r="126" spans="1:20" x14ac:dyDescent="0.25">
      <c r="A126" s="10" t="s">
        <v>438</v>
      </c>
      <c r="B126" s="11"/>
      <c r="C126" s="11">
        <v>11400</v>
      </c>
      <c r="D126" s="33"/>
      <c r="E126" s="496"/>
      <c r="F126" s="496"/>
      <c r="G126" s="496"/>
      <c r="H126" s="496"/>
      <c r="I126" s="496"/>
      <c r="J126" s="496"/>
      <c r="K126" s="496"/>
      <c r="L126" s="496"/>
      <c r="M126" s="496"/>
      <c r="N126" s="496"/>
      <c r="O126" s="33"/>
    </row>
    <row r="127" spans="1:20" x14ac:dyDescent="0.25">
      <c r="A127" s="25" t="s">
        <v>975</v>
      </c>
      <c r="D127" s="33"/>
      <c r="E127" s="33"/>
      <c r="F127" s="33"/>
      <c r="G127" s="33"/>
      <c r="H127" s="33"/>
      <c r="I127" s="33"/>
      <c r="J127" s="33"/>
      <c r="K127" s="33"/>
      <c r="L127" s="33"/>
      <c r="M127" s="33"/>
      <c r="N127" s="33"/>
      <c r="O127" s="33"/>
    </row>
    <row r="128" spans="1:20" x14ac:dyDescent="0.25">
      <c r="D128" s="33"/>
      <c r="E128" s="33"/>
      <c r="F128" s="33"/>
      <c r="G128" s="33"/>
      <c r="H128" s="33"/>
      <c r="I128" s="33"/>
      <c r="J128" s="33"/>
      <c r="K128" s="33"/>
      <c r="L128" s="33"/>
      <c r="M128" s="33"/>
      <c r="N128" s="33"/>
      <c r="O128" s="33"/>
    </row>
    <row r="129" spans="4:15" x14ac:dyDescent="0.25">
      <c r="D129" s="33"/>
      <c r="E129" s="33"/>
      <c r="F129" s="33"/>
      <c r="G129" s="33"/>
      <c r="H129" s="33"/>
      <c r="I129" s="33"/>
      <c r="J129" s="33"/>
      <c r="K129" s="33"/>
      <c r="L129" s="33"/>
      <c r="M129" s="33"/>
      <c r="N129" s="33"/>
      <c r="O129" s="33"/>
    </row>
  </sheetData>
  <mergeCells count="11">
    <mergeCell ref="A82:R82"/>
    <mergeCell ref="Q6:Q7"/>
    <mergeCell ref="A69:S69"/>
    <mergeCell ref="A88:Q88"/>
    <mergeCell ref="A4:E4"/>
    <mergeCell ref="P6:P7"/>
    <mergeCell ref="A6:O6"/>
    <mergeCell ref="A56:S56"/>
    <mergeCell ref="A43:S43"/>
    <mergeCell ref="A42:S42"/>
    <mergeCell ref="R6:R7"/>
  </mergeCells>
  <pageMargins left="0.25590551181102361" right="0.25590551181102361" top="0.39370078740157477" bottom="0.39370078740157477" header="0.3" footer="0.3"/>
  <pageSetup paperSize="9" scale="26" orientation="landscape"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'Capacity - Employment'!G45:O45</xm:f>
              <xm:sqref>S45</xm:sqref>
            </x14:sparkline>
            <x14:sparkline>
              <xm:f>'Capacity - Employment'!G46:O46</xm:f>
              <xm:sqref>S46</xm:sqref>
            </x14:sparkline>
            <x14:sparkline>
              <xm:f>'Capacity - Employment'!G47:O47</xm:f>
              <xm:sqref>S47</xm:sqref>
            </x14:sparkline>
            <x14:sparkline>
              <xm:f>'Capacity - Employment'!G48:O48</xm:f>
              <xm:sqref>S48</xm:sqref>
            </x14:sparkline>
            <x14:sparkline>
              <xm:f>'Capacity - Employment'!G49:O49</xm:f>
              <xm:sqref>S49</xm:sqref>
            </x14:sparkline>
            <x14:sparkline>
              <xm:f>'Capacity - Employment'!G50:O50</xm:f>
              <xm:sqref>S50</xm:sqref>
            </x14:sparkline>
            <x14:sparkline>
              <xm:f>'Capacity - Employment'!G51:O51</xm:f>
              <xm:sqref>S51</xm:sqref>
            </x14:sparkline>
            <x14:sparkline>
              <xm:f>'Capacity - Employment'!G52:O52</xm:f>
              <xm:sqref>S52</xm:sqref>
            </x14:sparkline>
            <x14:sparkline>
              <xm:f>'Capacity - Employment'!G53:O53</xm:f>
              <xm:sqref>S53</xm:sqref>
            </x14:sparkline>
            <x14:sparkline>
              <xm:f>'Capacity - Employment'!G54:O54</xm:f>
              <xm:sqref>S54</xm:sqref>
            </x14:sparkline>
            <x14:sparkline>
              <xm:f>'Capacity - Employment'!G55:O55</xm:f>
              <xm:sqref>S55</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'Capacity - Employment'!G58:O58</xm:f>
              <xm:sqref>S58</xm:sqref>
            </x14:sparkline>
            <x14:sparkline>
              <xm:f>'Capacity - Employment'!G59:O59</xm:f>
              <xm:sqref>S59</xm:sqref>
            </x14:sparkline>
            <x14:sparkline>
              <xm:f>'Capacity - Employment'!G60:O60</xm:f>
              <xm:sqref>S60</xm:sqref>
            </x14:sparkline>
            <x14:sparkline>
              <xm:f>'Capacity - Employment'!G61:O61</xm:f>
              <xm:sqref>S61</xm:sqref>
            </x14:sparkline>
            <x14:sparkline>
              <xm:f>'Capacity - Employment'!G62:O62</xm:f>
              <xm:sqref>S62</xm:sqref>
            </x14:sparkline>
            <x14:sparkline>
              <xm:f>'Capacity - Employment'!G63:O63</xm:f>
              <xm:sqref>S63</xm:sqref>
            </x14:sparkline>
            <x14:sparkline>
              <xm:f>'Capacity - Employment'!G64:O64</xm:f>
              <xm:sqref>S64</xm:sqref>
            </x14:sparkline>
            <x14:sparkline>
              <xm:f>'Capacity - Employment'!G65:O65</xm:f>
              <xm:sqref>S65</xm:sqref>
            </x14:sparkline>
            <x14:sparkline>
              <xm:f>'Capacity - Employment'!G66:O66</xm:f>
              <xm:sqref>S66</xm:sqref>
            </x14:sparkline>
            <x14:sparkline>
              <xm:f>'Capacity - Employment'!G67:O67</xm:f>
              <xm:sqref>S67</xm:sqref>
            </x14:sparkline>
            <x14:sparkline>
              <xm:f>'Capacity - Employment'!G68:O68</xm:f>
              <xm:sqref>S68</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'Capacity - Employment'!G71:O71</xm:f>
              <xm:sqref>S71</xm:sqref>
            </x14:sparkline>
            <x14:sparkline>
              <xm:f>'Capacity - Employment'!G72:O72</xm:f>
              <xm:sqref>S72</xm:sqref>
            </x14:sparkline>
            <x14:sparkline>
              <xm:f>'Capacity - Employment'!G73:O73</xm:f>
              <xm:sqref>S73</xm:sqref>
            </x14:sparkline>
            <x14:sparkline>
              <xm:f>'Capacity - Employment'!G74:O74</xm:f>
              <xm:sqref>S74</xm:sqref>
            </x14:sparkline>
            <x14:sparkline>
              <xm:f>'Capacity - Employment'!G75:O75</xm:f>
              <xm:sqref>S75</xm:sqref>
            </x14:sparkline>
            <x14:sparkline>
              <xm:f>'Capacity - Employment'!G76:O76</xm:f>
              <xm:sqref>S76</xm:sqref>
            </x14:sparkline>
            <x14:sparkline>
              <xm:f>'Capacity - Employment'!G77:O77</xm:f>
              <xm:sqref>S77</xm:sqref>
            </x14:sparkline>
            <x14:sparkline>
              <xm:f>'Capacity - Employment'!G78:O78</xm:f>
              <xm:sqref>S78</xm:sqref>
            </x14:sparkline>
            <x14:sparkline>
              <xm:f>'Capacity - Employment'!G79:O79</xm:f>
              <xm:sqref>S79</xm:sqref>
            </x14:sparkline>
            <x14:sparkline>
              <xm:f>'Capacity - Employment'!G80:O80</xm:f>
              <xm:sqref>S80</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371"/>
  <sheetViews>
    <sheetView showRowColHeaders="0" zoomScaleNormal="100" workbookViewId="0"/>
  </sheetViews>
  <sheetFormatPr defaultRowHeight="15" x14ac:dyDescent="0.25"/>
  <cols>
    <col min="1" max="1" width="33.28515625" style="6" customWidth="1"/>
    <col min="2" max="2" width="17.7109375" style="6" customWidth="1"/>
    <col min="3" max="3" width="30.85546875" style="6" customWidth="1"/>
    <col min="4" max="4" width="19.7109375" style="6" customWidth="1"/>
    <col min="5" max="5" width="73.140625" style="6" customWidth="1"/>
    <col min="6" max="256" width="9.140625" style="6"/>
    <col min="257" max="257" width="33.28515625" style="6" customWidth="1"/>
    <col min="258" max="258" width="17.7109375" style="6" customWidth="1"/>
    <col min="259" max="259" width="26.42578125" style="6" bestFit="1" customWidth="1"/>
    <col min="260" max="260" width="15.7109375" style="6" bestFit="1" customWidth="1"/>
    <col min="261" max="261" width="73.140625" style="6" customWidth="1"/>
    <col min="262" max="512" width="9.140625" style="6"/>
    <col min="513" max="513" width="33.28515625" style="6" customWidth="1"/>
    <col min="514" max="514" width="17.7109375" style="6" customWidth="1"/>
    <col min="515" max="515" width="26.42578125" style="6" bestFit="1" customWidth="1"/>
    <col min="516" max="516" width="15.7109375" style="6" bestFit="1" customWidth="1"/>
    <col min="517" max="517" width="73.140625" style="6" customWidth="1"/>
    <col min="518" max="768" width="9.140625" style="6"/>
    <col min="769" max="769" width="33.28515625" style="6" customWidth="1"/>
    <col min="770" max="770" width="17.7109375" style="6" customWidth="1"/>
    <col min="771" max="771" width="26.42578125" style="6" bestFit="1" customWidth="1"/>
    <col min="772" max="772" width="15.7109375" style="6" bestFit="1" customWidth="1"/>
    <col min="773" max="773" width="73.140625" style="6" customWidth="1"/>
    <col min="774" max="1024" width="9.140625" style="6"/>
    <col min="1025" max="1025" width="33.28515625" style="6" customWidth="1"/>
    <col min="1026" max="1026" width="17.7109375" style="6" customWidth="1"/>
    <col min="1027" max="1027" width="26.42578125" style="6" bestFit="1" customWidth="1"/>
    <col min="1028" max="1028" width="15.7109375" style="6" bestFit="1" customWidth="1"/>
    <col min="1029" max="1029" width="73.140625" style="6" customWidth="1"/>
    <col min="1030" max="1280" width="9.140625" style="6"/>
    <col min="1281" max="1281" width="33.28515625" style="6" customWidth="1"/>
    <col min="1282" max="1282" width="17.7109375" style="6" customWidth="1"/>
    <col min="1283" max="1283" width="26.42578125" style="6" bestFit="1" customWidth="1"/>
    <col min="1284" max="1284" width="15.7109375" style="6" bestFit="1" customWidth="1"/>
    <col min="1285" max="1285" width="73.140625" style="6" customWidth="1"/>
    <col min="1286" max="1536" width="9.140625" style="6"/>
    <col min="1537" max="1537" width="33.28515625" style="6" customWidth="1"/>
    <col min="1538" max="1538" width="17.7109375" style="6" customWidth="1"/>
    <col min="1539" max="1539" width="26.42578125" style="6" bestFit="1" customWidth="1"/>
    <col min="1540" max="1540" width="15.7109375" style="6" bestFit="1" customWidth="1"/>
    <col min="1541" max="1541" width="73.140625" style="6" customWidth="1"/>
    <col min="1542" max="1792" width="9.140625" style="6"/>
    <col min="1793" max="1793" width="33.28515625" style="6" customWidth="1"/>
    <col min="1794" max="1794" width="17.7109375" style="6" customWidth="1"/>
    <col min="1795" max="1795" width="26.42578125" style="6" bestFit="1" customWidth="1"/>
    <col min="1796" max="1796" width="15.7109375" style="6" bestFit="1" customWidth="1"/>
    <col min="1797" max="1797" width="73.140625" style="6" customWidth="1"/>
    <col min="1798" max="2048" width="9.140625" style="6"/>
    <col min="2049" max="2049" width="33.28515625" style="6" customWidth="1"/>
    <col min="2050" max="2050" width="17.7109375" style="6" customWidth="1"/>
    <col min="2051" max="2051" width="26.42578125" style="6" bestFit="1" customWidth="1"/>
    <col min="2052" max="2052" width="15.7109375" style="6" bestFit="1" customWidth="1"/>
    <col min="2053" max="2053" width="73.140625" style="6" customWidth="1"/>
    <col min="2054" max="2304" width="9.140625" style="6"/>
    <col min="2305" max="2305" width="33.28515625" style="6" customWidth="1"/>
    <col min="2306" max="2306" width="17.7109375" style="6" customWidth="1"/>
    <col min="2307" max="2307" width="26.42578125" style="6" bestFit="1" customWidth="1"/>
    <col min="2308" max="2308" width="15.7109375" style="6" bestFit="1" customWidth="1"/>
    <col min="2309" max="2309" width="73.140625" style="6" customWidth="1"/>
    <col min="2310" max="2560" width="9.140625" style="6"/>
    <col min="2561" max="2561" width="33.28515625" style="6" customWidth="1"/>
    <col min="2562" max="2562" width="17.7109375" style="6" customWidth="1"/>
    <col min="2563" max="2563" width="26.42578125" style="6" bestFit="1" customWidth="1"/>
    <col min="2564" max="2564" width="15.7109375" style="6" bestFit="1" customWidth="1"/>
    <col min="2565" max="2565" width="73.140625" style="6" customWidth="1"/>
    <col min="2566" max="2816" width="9.140625" style="6"/>
    <col min="2817" max="2817" width="33.28515625" style="6" customWidth="1"/>
    <col min="2818" max="2818" width="17.7109375" style="6" customWidth="1"/>
    <col min="2819" max="2819" width="26.42578125" style="6" bestFit="1" customWidth="1"/>
    <col min="2820" max="2820" width="15.7109375" style="6" bestFit="1" customWidth="1"/>
    <col min="2821" max="2821" width="73.140625" style="6" customWidth="1"/>
    <col min="2822" max="3072" width="9.140625" style="6"/>
    <col min="3073" max="3073" width="33.28515625" style="6" customWidth="1"/>
    <col min="3074" max="3074" width="17.7109375" style="6" customWidth="1"/>
    <col min="3075" max="3075" width="26.42578125" style="6" bestFit="1" customWidth="1"/>
    <col min="3076" max="3076" width="15.7109375" style="6" bestFit="1" customWidth="1"/>
    <col min="3077" max="3077" width="73.140625" style="6" customWidth="1"/>
    <col min="3078" max="3328" width="9.140625" style="6"/>
    <col min="3329" max="3329" width="33.28515625" style="6" customWidth="1"/>
    <col min="3330" max="3330" width="17.7109375" style="6" customWidth="1"/>
    <col min="3331" max="3331" width="26.42578125" style="6" bestFit="1" customWidth="1"/>
    <col min="3332" max="3332" width="15.7109375" style="6" bestFit="1" customWidth="1"/>
    <col min="3333" max="3333" width="73.140625" style="6" customWidth="1"/>
    <col min="3334" max="3584" width="9.140625" style="6"/>
    <col min="3585" max="3585" width="33.28515625" style="6" customWidth="1"/>
    <col min="3586" max="3586" width="17.7109375" style="6" customWidth="1"/>
    <col min="3587" max="3587" width="26.42578125" style="6" bestFit="1" customWidth="1"/>
    <col min="3588" max="3588" width="15.7109375" style="6" bestFit="1" customWidth="1"/>
    <col min="3589" max="3589" width="73.140625" style="6" customWidth="1"/>
    <col min="3590" max="3840" width="9.140625" style="6"/>
    <col min="3841" max="3841" width="33.28515625" style="6" customWidth="1"/>
    <col min="3842" max="3842" width="17.7109375" style="6" customWidth="1"/>
    <col min="3843" max="3843" width="26.42578125" style="6" bestFit="1" customWidth="1"/>
    <col min="3844" max="3844" width="15.7109375" style="6" bestFit="1" customWidth="1"/>
    <col min="3845" max="3845" width="73.140625" style="6" customWidth="1"/>
    <col min="3846" max="4096" width="9.140625" style="6"/>
    <col min="4097" max="4097" width="33.28515625" style="6" customWidth="1"/>
    <col min="4098" max="4098" width="17.7109375" style="6" customWidth="1"/>
    <col min="4099" max="4099" width="26.42578125" style="6" bestFit="1" customWidth="1"/>
    <col min="4100" max="4100" width="15.7109375" style="6" bestFit="1" customWidth="1"/>
    <col min="4101" max="4101" width="73.140625" style="6" customWidth="1"/>
    <col min="4102" max="4352" width="9.140625" style="6"/>
    <col min="4353" max="4353" width="33.28515625" style="6" customWidth="1"/>
    <col min="4354" max="4354" width="17.7109375" style="6" customWidth="1"/>
    <col min="4355" max="4355" width="26.42578125" style="6" bestFit="1" customWidth="1"/>
    <col min="4356" max="4356" width="15.7109375" style="6" bestFit="1" customWidth="1"/>
    <col min="4357" max="4357" width="73.140625" style="6" customWidth="1"/>
    <col min="4358" max="4608" width="9.140625" style="6"/>
    <col min="4609" max="4609" width="33.28515625" style="6" customWidth="1"/>
    <col min="4610" max="4610" width="17.7109375" style="6" customWidth="1"/>
    <col min="4611" max="4611" width="26.42578125" style="6" bestFit="1" customWidth="1"/>
    <col min="4612" max="4612" width="15.7109375" style="6" bestFit="1" customWidth="1"/>
    <col min="4613" max="4613" width="73.140625" style="6" customWidth="1"/>
    <col min="4614" max="4864" width="9.140625" style="6"/>
    <col min="4865" max="4865" width="33.28515625" style="6" customWidth="1"/>
    <col min="4866" max="4866" width="17.7109375" style="6" customWidth="1"/>
    <col min="4867" max="4867" width="26.42578125" style="6" bestFit="1" customWidth="1"/>
    <col min="4868" max="4868" width="15.7109375" style="6" bestFit="1" customWidth="1"/>
    <col min="4869" max="4869" width="73.140625" style="6" customWidth="1"/>
    <col min="4870" max="5120" width="9.140625" style="6"/>
    <col min="5121" max="5121" width="33.28515625" style="6" customWidth="1"/>
    <col min="5122" max="5122" width="17.7109375" style="6" customWidth="1"/>
    <col min="5123" max="5123" width="26.42578125" style="6" bestFit="1" customWidth="1"/>
    <col min="5124" max="5124" width="15.7109375" style="6" bestFit="1" customWidth="1"/>
    <col min="5125" max="5125" width="73.140625" style="6" customWidth="1"/>
    <col min="5126" max="5376" width="9.140625" style="6"/>
    <col min="5377" max="5377" width="33.28515625" style="6" customWidth="1"/>
    <col min="5378" max="5378" width="17.7109375" style="6" customWidth="1"/>
    <col min="5379" max="5379" width="26.42578125" style="6" bestFit="1" customWidth="1"/>
    <col min="5380" max="5380" width="15.7109375" style="6" bestFit="1" customWidth="1"/>
    <col min="5381" max="5381" width="73.140625" style="6" customWidth="1"/>
    <col min="5382" max="5632" width="9.140625" style="6"/>
    <col min="5633" max="5633" width="33.28515625" style="6" customWidth="1"/>
    <col min="5634" max="5634" width="17.7109375" style="6" customWidth="1"/>
    <col min="5635" max="5635" width="26.42578125" style="6" bestFit="1" customWidth="1"/>
    <col min="5636" max="5636" width="15.7109375" style="6" bestFit="1" customWidth="1"/>
    <col min="5637" max="5637" width="73.140625" style="6" customWidth="1"/>
    <col min="5638" max="5888" width="9.140625" style="6"/>
    <col min="5889" max="5889" width="33.28515625" style="6" customWidth="1"/>
    <col min="5890" max="5890" width="17.7109375" style="6" customWidth="1"/>
    <col min="5891" max="5891" width="26.42578125" style="6" bestFit="1" customWidth="1"/>
    <col min="5892" max="5892" width="15.7109375" style="6" bestFit="1" customWidth="1"/>
    <col min="5893" max="5893" width="73.140625" style="6" customWidth="1"/>
    <col min="5894" max="6144" width="9.140625" style="6"/>
    <col min="6145" max="6145" width="33.28515625" style="6" customWidth="1"/>
    <col min="6146" max="6146" width="17.7109375" style="6" customWidth="1"/>
    <col min="6147" max="6147" width="26.42578125" style="6" bestFit="1" customWidth="1"/>
    <col min="6148" max="6148" width="15.7109375" style="6" bestFit="1" customWidth="1"/>
    <col min="6149" max="6149" width="73.140625" style="6" customWidth="1"/>
    <col min="6150" max="6400" width="9.140625" style="6"/>
    <col min="6401" max="6401" width="33.28515625" style="6" customWidth="1"/>
    <col min="6402" max="6402" width="17.7109375" style="6" customWidth="1"/>
    <col min="6403" max="6403" width="26.42578125" style="6" bestFit="1" customWidth="1"/>
    <col min="6404" max="6404" width="15.7109375" style="6" bestFit="1" customWidth="1"/>
    <col min="6405" max="6405" width="73.140625" style="6" customWidth="1"/>
    <col min="6406" max="6656" width="9.140625" style="6"/>
    <col min="6657" max="6657" width="33.28515625" style="6" customWidth="1"/>
    <col min="6658" max="6658" width="17.7109375" style="6" customWidth="1"/>
    <col min="6659" max="6659" width="26.42578125" style="6" bestFit="1" customWidth="1"/>
    <col min="6660" max="6660" width="15.7109375" style="6" bestFit="1" customWidth="1"/>
    <col min="6661" max="6661" width="73.140625" style="6" customWidth="1"/>
    <col min="6662" max="6912" width="9.140625" style="6"/>
    <col min="6913" max="6913" width="33.28515625" style="6" customWidth="1"/>
    <col min="6914" max="6914" width="17.7109375" style="6" customWidth="1"/>
    <col min="6915" max="6915" width="26.42578125" style="6" bestFit="1" customWidth="1"/>
    <col min="6916" max="6916" width="15.7109375" style="6" bestFit="1" customWidth="1"/>
    <col min="6917" max="6917" width="73.140625" style="6" customWidth="1"/>
    <col min="6918" max="7168" width="9.140625" style="6"/>
    <col min="7169" max="7169" width="33.28515625" style="6" customWidth="1"/>
    <col min="7170" max="7170" width="17.7109375" style="6" customWidth="1"/>
    <col min="7171" max="7171" width="26.42578125" style="6" bestFit="1" customWidth="1"/>
    <col min="7172" max="7172" width="15.7109375" style="6" bestFit="1" customWidth="1"/>
    <col min="7173" max="7173" width="73.140625" style="6" customWidth="1"/>
    <col min="7174" max="7424" width="9.140625" style="6"/>
    <col min="7425" max="7425" width="33.28515625" style="6" customWidth="1"/>
    <col min="7426" max="7426" width="17.7109375" style="6" customWidth="1"/>
    <col min="7427" max="7427" width="26.42578125" style="6" bestFit="1" customWidth="1"/>
    <col min="7428" max="7428" width="15.7109375" style="6" bestFit="1" customWidth="1"/>
    <col min="7429" max="7429" width="73.140625" style="6" customWidth="1"/>
    <col min="7430" max="7680" width="9.140625" style="6"/>
    <col min="7681" max="7681" width="33.28515625" style="6" customWidth="1"/>
    <col min="7682" max="7682" width="17.7109375" style="6" customWidth="1"/>
    <col min="7683" max="7683" width="26.42578125" style="6" bestFit="1" customWidth="1"/>
    <col min="7684" max="7684" width="15.7109375" style="6" bestFit="1" customWidth="1"/>
    <col min="7685" max="7685" width="73.140625" style="6" customWidth="1"/>
    <col min="7686" max="7936" width="9.140625" style="6"/>
    <col min="7937" max="7937" width="33.28515625" style="6" customWidth="1"/>
    <col min="7938" max="7938" width="17.7109375" style="6" customWidth="1"/>
    <col min="7939" max="7939" width="26.42578125" style="6" bestFit="1" customWidth="1"/>
    <col min="7940" max="7940" width="15.7109375" style="6" bestFit="1" customWidth="1"/>
    <col min="7941" max="7941" width="73.140625" style="6" customWidth="1"/>
    <col min="7942" max="8192" width="9.140625" style="6"/>
    <col min="8193" max="8193" width="33.28515625" style="6" customWidth="1"/>
    <col min="8194" max="8194" width="17.7109375" style="6" customWidth="1"/>
    <col min="8195" max="8195" width="26.42578125" style="6" bestFit="1" customWidth="1"/>
    <col min="8196" max="8196" width="15.7109375" style="6" bestFit="1" customWidth="1"/>
    <col min="8197" max="8197" width="73.140625" style="6" customWidth="1"/>
    <col min="8198" max="8448" width="9.140625" style="6"/>
    <col min="8449" max="8449" width="33.28515625" style="6" customWidth="1"/>
    <col min="8450" max="8450" width="17.7109375" style="6" customWidth="1"/>
    <col min="8451" max="8451" width="26.42578125" style="6" bestFit="1" customWidth="1"/>
    <col min="8452" max="8452" width="15.7109375" style="6" bestFit="1" customWidth="1"/>
    <col min="8453" max="8453" width="73.140625" style="6" customWidth="1"/>
    <col min="8454" max="8704" width="9.140625" style="6"/>
    <col min="8705" max="8705" width="33.28515625" style="6" customWidth="1"/>
    <col min="8706" max="8706" width="17.7109375" style="6" customWidth="1"/>
    <col min="8707" max="8707" width="26.42578125" style="6" bestFit="1" customWidth="1"/>
    <col min="8708" max="8708" width="15.7109375" style="6" bestFit="1" customWidth="1"/>
    <col min="8709" max="8709" width="73.140625" style="6" customWidth="1"/>
    <col min="8710" max="8960" width="9.140625" style="6"/>
    <col min="8961" max="8961" width="33.28515625" style="6" customWidth="1"/>
    <col min="8962" max="8962" width="17.7109375" style="6" customWidth="1"/>
    <col min="8963" max="8963" width="26.42578125" style="6" bestFit="1" customWidth="1"/>
    <col min="8964" max="8964" width="15.7109375" style="6" bestFit="1" customWidth="1"/>
    <col min="8965" max="8965" width="73.140625" style="6" customWidth="1"/>
    <col min="8966" max="9216" width="9.140625" style="6"/>
    <col min="9217" max="9217" width="33.28515625" style="6" customWidth="1"/>
    <col min="9218" max="9218" width="17.7109375" style="6" customWidth="1"/>
    <col min="9219" max="9219" width="26.42578125" style="6" bestFit="1" customWidth="1"/>
    <col min="9220" max="9220" width="15.7109375" style="6" bestFit="1" customWidth="1"/>
    <col min="9221" max="9221" width="73.140625" style="6" customWidth="1"/>
    <col min="9222" max="9472" width="9.140625" style="6"/>
    <col min="9473" max="9473" width="33.28515625" style="6" customWidth="1"/>
    <col min="9474" max="9474" width="17.7109375" style="6" customWidth="1"/>
    <col min="9475" max="9475" width="26.42578125" style="6" bestFit="1" customWidth="1"/>
    <col min="9476" max="9476" width="15.7109375" style="6" bestFit="1" customWidth="1"/>
    <col min="9477" max="9477" width="73.140625" style="6" customWidth="1"/>
    <col min="9478" max="9728" width="9.140625" style="6"/>
    <col min="9729" max="9729" width="33.28515625" style="6" customWidth="1"/>
    <col min="9730" max="9730" width="17.7109375" style="6" customWidth="1"/>
    <col min="9731" max="9731" width="26.42578125" style="6" bestFit="1" customWidth="1"/>
    <col min="9732" max="9732" width="15.7109375" style="6" bestFit="1" customWidth="1"/>
    <col min="9733" max="9733" width="73.140625" style="6" customWidth="1"/>
    <col min="9734" max="9984" width="9.140625" style="6"/>
    <col min="9985" max="9985" width="33.28515625" style="6" customWidth="1"/>
    <col min="9986" max="9986" width="17.7109375" style="6" customWidth="1"/>
    <col min="9987" max="9987" width="26.42578125" style="6" bestFit="1" customWidth="1"/>
    <col min="9988" max="9988" width="15.7109375" style="6" bestFit="1" customWidth="1"/>
    <col min="9989" max="9989" width="73.140625" style="6" customWidth="1"/>
    <col min="9990" max="10240" width="9.140625" style="6"/>
    <col min="10241" max="10241" width="33.28515625" style="6" customWidth="1"/>
    <col min="10242" max="10242" width="17.7109375" style="6" customWidth="1"/>
    <col min="10243" max="10243" width="26.42578125" style="6" bestFit="1" customWidth="1"/>
    <col min="10244" max="10244" width="15.7109375" style="6" bestFit="1" customWidth="1"/>
    <col min="10245" max="10245" width="73.140625" style="6" customWidth="1"/>
    <col min="10246" max="10496" width="9.140625" style="6"/>
    <col min="10497" max="10497" width="33.28515625" style="6" customWidth="1"/>
    <col min="10498" max="10498" width="17.7109375" style="6" customWidth="1"/>
    <col min="10499" max="10499" width="26.42578125" style="6" bestFit="1" customWidth="1"/>
    <col min="10500" max="10500" width="15.7109375" style="6" bestFit="1" customWidth="1"/>
    <col min="10501" max="10501" width="73.140625" style="6" customWidth="1"/>
    <col min="10502" max="10752" width="9.140625" style="6"/>
    <col min="10753" max="10753" width="33.28515625" style="6" customWidth="1"/>
    <col min="10754" max="10754" width="17.7109375" style="6" customWidth="1"/>
    <col min="10755" max="10755" width="26.42578125" style="6" bestFit="1" customWidth="1"/>
    <col min="10756" max="10756" width="15.7109375" style="6" bestFit="1" customWidth="1"/>
    <col min="10757" max="10757" width="73.140625" style="6" customWidth="1"/>
    <col min="10758" max="11008" width="9.140625" style="6"/>
    <col min="11009" max="11009" width="33.28515625" style="6" customWidth="1"/>
    <col min="11010" max="11010" width="17.7109375" style="6" customWidth="1"/>
    <col min="11011" max="11011" width="26.42578125" style="6" bestFit="1" customWidth="1"/>
    <col min="11012" max="11012" width="15.7109375" style="6" bestFit="1" customWidth="1"/>
    <col min="11013" max="11013" width="73.140625" style="6" customWidth="1"/>
    <col min="11014" max="11264" width="9.140625" style="6"/>
    <col min="11265" max="11265" width="33.28515625" style="6" customWidth="1"/>
    <col min="11266" max="11266" width="17.7109375" style="6" customWidth="1"/>
    <col min="11267" max="11267" width="26.42578125" style="6" bestFit="1" customWidth="1"/>
    <col min="11268" max="11268" width="15.7109375" style="6" bestFit="1" customWidth="1"/>
    <col min="11269" max="11269" width="73.140625" style="6" customWidth="1"/>
    <col min="11270" max="11520" width="9.140625" style="6"/>
    <col min="11521" max="11521" width="33.28515625" style="6" customWidth="1"/>
    <col min="11522" max="11522" width="17.7109375" style="6" customWidth="1"/>
    <col min="11523" max="11523" width="26.42578125" style="6" bestFit="1" customWidth="1"/>
    <col min="11524" max="11524" width="15.7109375" style="6" bestFit="1" customWidth="1"/>
    <col min="11525" max="11525" width="73.140625" style="6" customWidth="1"/>
    <col min="11526" max="11776" width="9.140625" style="6"/>
    <col min="11777" max="11777" width="33.28515625" style="6" customWidth="1"/>
    <col min="11778" max="11778" width="17.7109375" style="6" customWidth="1"/>
    <col min="11779" max="11779" width="26.42578125" style="6" bestFit="1" customWidth="1"/>
    <col min="11780" max="11780" width="15.7109375" style="6" bestFit="1" customWidth="1"/>
    <col min="11781" max="11781" width="73.140625" style="6" customWidth="1"/>
    <col min="11782" max="12032" width="9.140625" style="6"/>
    <col min="12033" max="12033" width="33.28515625" style="6" customWidth="1"/>
    <col min="12034" max="12034" width="17.7109375" style="6" customWidth="1"/>
    <col min="12035" max="12035" width="26.42578125" style="6" bestFit="1" customWidth="1"/>
    <col min="12036" max="12036" width="15.7109375" style="6" bestFit="1" customWidth="1"/>
    <col min="12037" max="12037" width="73.140625" style="6" customWidth="1"/>
    <col min="12038" max="12288" width="9.140625" style="6"/>
    <col min="12289" max="12289" width="33.28515625" style="6" customWidth="1"/>
    <col min="12290" max="12290" width="17.7109375" style="6" customWidth="1"/>
    <col min="12291" max="12291" width="26.42578125" style="6" bestFit="1" customWidth="1"/>
    <col min="12292" max="12292" width="15.7109375" style="6" bestFit="1" customWidth="1"/>
    <col min="12293" max="12293" width="73.140625" style="6" customWidth="1"/>
    <col min="12294" max="12544" width="9.140625" style="6"/>
    <col min="12545" max="12545" width="33.28515625" style="6" customWidth="1"/>
    <col min="12546" max="12546" width="17.7109375" style="6" customWidth="1"/>
    <col min="12547" max="12547" width="26.42578125" style="6" bestFit="1" customWidth="1"/>
    <col min="12548" max="12548" width="15.7109375" style="6" bestFit="1" customWidth="1"/>
    <col min="12549" max="12549" width="73.140625" style="6" customWidth="1"/>
    <col min="12550" max="12800" width="9.140625" style="6"/>
    <col min="12801" max="12801" width="33.28515625" style="6" customWidth="1"/>
    <col min="12802" max="12802" width="17.7109375" style="6" customWidth="1"/>
    <col min="12803" max="12803" width="26.42578125" style="6" bestFit="1" customWidth="1"/>
    <col min="12804" max="12804" width="15.7109375" style="6" bestFit="1" customWidth="1"/>
    <col min="12805" max="12805" width="73.140625" style="6" customWidth="1"/>
    <col min="12806" max="13056" width="9.140625" style="6"/>
    <col min="13057" max="13057" width="33.28515625" style="6" customWidth="1"/>
    <col min="13058" max="13058" width="17.7109375" style="6" customWidth="1"/>
    <col min="13059" max="13059" width="26.42578125" style="6" bestFit="1" customWidth="1"/>
    <col min="13060" max="13060" width="15.7109375" style="6" bestFit="1" customWidth="1"/>
    <col min="13061" max="13061" width="73.140625" style="6" customWidth="1"/>
    <col min="13062" max="13312" width="9.140625" style="6"/>
    <col min="13313" max="13313" width="33.28515625" style="6" customWidth="1"/>
    <col min="13314" max="13314" width="17.7109375" style="6" customWidth="1"/>
    <col min="13315" max="13315" width="26.42578125" style="6" bestFit="1" customWidth="1"/>
    <col min="13316" max="13316" width="15.7109375" style="6" bestFit="1" customWidth="1"/>
    <col min="13317" max="13317" width="73.140625" style="6" customWidth="1"/>
    <col min="13318" max="13568" width="9.140625" style="6"/>
    <col min="13569" max="13569" width="33.28515625" style="6" customWidth="1"/>
    <col min="13570" max="13570" width="17.7109375" style="6" customWidth="1"/>
    <col min="13571" max="13571" width="26.42578125" style="6" bestFit="1" customWidth="1"/>
    <col min="13572" max="13572" width="15.7109375" style="6" bestFit="1" customWidth="1"/>
    <col min="13573" max="13573" width="73.140625" style="6" customWidth="1"/>
    <col min="13574" max="13824" width="9.140625" style="6"/>
    <col min="13825" max="13825" width="33.28515625" style="6" customWidth="1"/>
    <col min="13826" max="13826" width="17.7109375" style="6" customWidth="1"/>
    <col min="13827" max="13827" width="26.42578125" style="6" bestFit="1" customWidth="1"/>
    <col min="13828" max="13828" width="15.7109375" style="6" bestFit="1" customWidth="1"/>
    <col min="13829" max="13829" width="73.140625" style="6" customWidth="1"/>
    <col min="13830" max="14080" width="9.140625" style="6"/>
    <col min="14081" max="14081" width="33.28515625" style="6" customWidth="1"/>
    <col min="14082" max="14082" width="17.7109375" style="6" customWidth="1"/>
    <col min="14083" max="14083" width="26.42578125" style="6" bestFit="1" customWidth="1"/>
    <col min="14084" max="14084" width="15.7109375" style="6" bestFit="1" customWidth="1"/>
    <col min="14085" max="14085" width="73.140625" style="6" customWidth="1"/>
    <col min="14086" max="14336" width="9.140625" style="6"/>
    <col min="14337" max="14337" width="33.28515625" style="6" customWidth="1"/>
    <col min="14338" max="14338" width="17.7109375" style="6" customWidth="1"/>
    <col min="14339" max="14339" width="26.42578125" style="6" bestFit="1" customWidth="1"/>
    <col min="14340" max="14340" width="15.7109375" style="6" bestFit="1" customWidth="1"/>
    <col min="14341" max="14341" width="73.140625" style="6" customWidth="1"/>
    <col min="14342" max="14592" width="9.140625" style="6"/>
    <col min="14593" max="14593" width="33.28515625" style="6" customWidth="1"/>
    <col min="14594" max="14594" width="17.7109375" style="6" customWidth="1"/>
    <col min="14595" max="14595" width="26.42578125" style="6" bestFit="1" customWidth="1"/>
    <col min="14596" max="14596" width="15.7109375" style="6" bestFit="1" customWidth="1"/>
    <col min="14597" max="14597" width="73.140625" style="6" customWidth="1"/>
    <col min="14598" max="14848" width="9.140625" style="6"/>
    <col min="14849" max="14849" width="33.28515625" style="6" customWidth="1"/>
    <col min="14850" max="14850" width="17.7109375" style="6" customWidth="1"/>
    <col min="14851" max="14851" width="26.42578125" style="6" bestFit="1" customWidth="1"/>
    <col min="14852" max="14852" width="15.7109375" style="6" bestFit="1" customWidth="1"/>
    <col min="14853" max="14853" width="73.140625" style="6" customWidth="1"/>
    <col min="14854" max="15104" width="9.140625" style="6"/>
    <col min="15105" max="15105" width="33.28515625" style="6" customWidth="1"/>
    <col min="15106" max="15106" width="17.7109375" style="6" customWidth="1"/>
    <col min="15107" max="15107" width="26.42578125" style="6" bestFit="1" customWidth="1"/>
    <col min="15108" max="15108" width="15.7109375" style="6" bestFit="1" customWidth="1"/>
    <col min="15109" max="15109" width="73.140625" style="6" customWidth="1"/>
    <col min="15110" max="15360" width="9.140625" style="6"/>
    <col min="15361" max="15361" width="33.28515625" style="6" customWidth="1"/>
    <col min="15362" max="15362" width="17.7109375" style="6" customWidth="1"/>
    <col min="15363" max="15363" width="26.42578125" style="6" bestFit="1" customWidth="1"/>
    <col min="15364" max="15364" width="15.7109375" style="6" bestFit="1" customWidth="1"/>
    <col min="15365" max="15365" width="73.140625" style="6" customWidth="1"/>
    <col min="15366" max="15616" width="9.140625" style="6"/>
    <col min="15617" max="15617" width="33.28515625" style="6" customWidth="1"/>
    <col min="15618" max="15618" width="17.7109375" style="6" customWidth="1"/>
    <col min="15619" max="15619" width="26.42578125" style="6" bestFit="1" customWidth="1"/>
    <col min="15620" max="15620" width="15.7109375" style="6" bestFit="1" customWidth="1"/>
    <col min="15621" max="15621" width="73.140625" style="6" customWidth="1"/>
    <col min="15622" max="15872" width="9.140625" style="6"/>
    <col min="15873" max="15873" width="33.28515625" style="6" customWidth="1"/>
    <col min="15874" max="15874" width="17.7109375" style="6" customWidth="1"/>
    <col min="15875" max="15875" width="26.42578125" style="6" bestFit="1" customWidth="1"/>
    <col min="15876" max="15876" width="15.7109375" style="6" bestFit="1" customWidth="1"/>
    <col min="15877" max="15877" width="73.140625" style="6" customWidth="1"/>
    <col min="15878" max="16128" width="9.140625" style="6"/>
    <col min="16129" max="16129" width="33.28515625" style="6" customWidth="1"/>
    <col min="16130" max="16130" width="17.7109375" style="6" customWidth="1"/>
    <col min="16131" max="16131" width="26.42578125" style="6" bestFit="1" customWidth="1"/>
    <col min="16132" max="16132" width="15.7109375" style="6" bestFit="1" customWidth="1"/>
    <col min="16133" max="16133" width="73.140625" style="6" customWidth="1"/>
    <col min="16134" max="16384" width="9.140625" style="6"/>
  </cols>
  <sheetData>
    <row r="1" spans="1:5" ht="15" customHeight="1" x14ac:dyDescent="0.25"/>
    <row r="2" spans="1:5" ht="15" customHeight="1" x14ac:dyDescent="0.25"/>
    <row r="3" spans="1:5" ht="26.25" x14ac:dyDescent="0.4">
      <c r="A3" s="16" t="s">
        <v>411</v>
      </c>
    </row>
    <row r="4" spans="1:5" ht="39" customHeight="1" x14ac:dyDescent="0.25">
      <c r="A4" s="728" t="s">
        <v>663</v>
      </c>
      <c r="B4" s="728"/>
      <c r="C4" s="728"/>
      <c r="D4" s="728"/>
      <c r="E4" s="728"/>
    </row>
    <row r="6" spans="1:5" s="55" customFormat="1" x14ac:dyDescent="0.25">
      <c r="A6" s="683" t="s">
        <v>556</v>
      </c>
      <c r="B6" s="684" t="s">
        <v>330</v>
      </c>
      <c r="C6" s="685" t="s">
        <v>871</v>
      </c>
      <c r="D6" s="684" t="s">
        <v>557</v>
      </c>
      <c r="E6" s="686" t="s">
        <v>872</v>
      </c>
    </row>
    <row r="7" spans="1:5" x14ac:dyDescent="0.25">
      <c r="A7" s="678" t="s">
        <v>167</v>
      </c>
      <c r="B7" s="76" t="s">
        <v>5</v>
      </c>
      <c r="C7" s="78">
        <v>3.2</v>
      </c>
      <c r="D7" s="419" t="s">
        <v>873</v>
      </c>
      <c r="E7" s="77" t="s">
        <v>558</v>
      </c>
    </row>
    <row r="8" spans="1:5" x14ac:dyDescent="0.25">
      <c r="A8" s="678" t="s">
        <v>141</v>
      </c>
      <c r="B8" s="76" t="s">
        <v>5</v>
      </c>
      <c r="C8" s="78">
        <v>0.25</v>
      </c>
      <c r="D8" s="419" t="s">
        <v>874</v>
      </c>
      <c r="E8" s="77" t="s">
        <v>559</v>
      </c>
    </row>
    <row r="9" spans="1:5" x14ac:dyDescent="0.25">
      <c r="A9" s="678" t="s">
        <v>134</v>
      </c>
      <c r="B9" s="76" t="s">
        <v>5</v>
      </c>
      <c r="C9" s="78">
        <v>2.15</v>
      </c>
      <c r="D9" s="419">
        <v>0</v>
      </c>
      <c r="E9" s="77">
        <v>2</v>
      </c>
    </row>
    <row r="10" spans="1:5" x14ac:dyDescent="0.25">
      <c r="A10" s="678" t="s">
        <v>142</v>
      </c>
      <c r="B10" s="76" t="s">
        <v>5</v>
      </c>
      <c r="C10" s="78">
        <v>1.2</v>
      </c>
      <c r="D10" s="419" t="s">
        <v>875</v>
      </c>
      <c r="E10" s="77" t="s">
        <v>559</v>
      </c>
    </row>
    <row r="11" spans="1:5" x14ac:dyDescent="0.25">
      <c r="A11" s="678" t="s">
        <v>161</v>
      </c>
      <c r="B11" s="76" t="s">
        <v>5</v>
      </c>
      <c r="C11" s="78">
        <v>0.9</v>
      </c>
      <c r="D11" s="419">
        <v>0</v>
      </c>
      <c r="E11" s="77" t="s">
        <v>560</v>
      </c>
    </row>
    <row r="12" spans="1:5" x14ac:dyDescent="0.25">
      <c r="A12" s="678" t="s">
        <v>143</v>
      </c>
      <c r="B12" s="76" t="s">
        <v>5</v>
      </c>
      <c r="C12" s="78">
        <v>0.6</v>
      </c>
      <c r="D12" s="419" t="s">
        <v>876</v>
      </c>
      <c r="E12" s="77" t="s">
        <v>559</v>
      </c>
    </row>
    <row r="13" spans="1:5" x14ac:dyDescent="0.25">
      <c r="A13" s="678" t="s">
        <v>162</v>
      </c>
      <c r="B13" s="76" t="s">
        <v>5</v>
      </c>
      <c r="C13" s="78">
        <v>1</v>
      </c>
      <c r="D13" s="419">
        <v>0</v>
      </c>
      <c r="E13" s="77" t="s">
        <v>560</v>
      </c>
    </row>
    <row r="14" spans="1:5" x14ac:dyDescent="0.25">
      <c r="A14" s="678" t="s">
        <v>285</v>
      </c>
      <c r="B14" s="76" t="s">
        <v>5</v>
      </c>
      <c r="C14" s="78">
        <v>1.2</v>
      </c>
      <c r="D14" s="419">
        <v>0</v>
      </c>
      <c r="E14" s="77" t="s">
        <v>870</v>
      </c>
    </row>
    <row r="15" spans="1:5" x14ac:dyDescent="0.25">
      <c r="A15" s="678" t="s">
        <v>153</v>
      </c>
      <c r="B15" s="76" t="s">
        <v>5</v>
      </c>
      <c r="C15" s="78">
        <v>0.1</v>
      </c>
      <c r="D15" s="419">
        <v>0</v>
      </c>
      <c r="E15" s="77" t="s">
        <v>800</v>
      </c>
    </row>
    <row r="16" spans="1:5" x14ac:dyDescent="0.25">
      <c r="A16" s="678" t="s">
        <v>313</v>
      </c>
      <c r="B16" s="76" t="s">
        <v>5</v>
      </c>
      <c r="C16" s="78">
        <v>3.2</v>
      </c>
      <c r="D16" s="419" t="s">
        <v>877</v>
      </c>
      <c r="E16" s="77" t="s">
        <v>562</v>
      </c>
    </row>
    <row r="17" spans="1:5" x14ac:dyDescent="0.25">
      <c r="A17" s="678" t="s">
        <v>563</v>
      </c>
      <c r="B17" s="76" t="s">
        <v>5</v>
      </c>
      <c r="C17" s="78">
        <v>0</v>
      </c>
      <c r="D17" s="419">
        <v>0</v>
      </c>
      <c r="E17" s="77">
        <v>10.199999999999999</v>
      </c>
    </row>
    <row r="18" spans="1:5" x14ac:dyDescent="0.25">
      <c r="A18" s="678" t="s">
        <v>144</v>
      </c>
      <c r="B18" s="76" t="s">
        <v>5</v>
      </c>
      <c r="C18" s="78">
        <v>0</v>
      </c>
      <c r="D18" s="419">
        <v>0</v>
      </c>
      <c r="E18" s="77" t="s">
        <v>564</v>
      </c>
    </row>
    <row r="19" spans="1:5" x14ac:dyDescent="0.25">
      <c r="A19" s="678" t="s">
        <v>135</v>
      </c>
      <c r="B19" s="76" t="s">
        <v>5</v>
      </c>
      <c r="C19" s="78">
        <v>2</v>
      </c>
      <c r="D19" s="419" t="s">
        <v>878</v>
      </c>
      <c r="E19" s="77">
        <v>4.8</v>
      </c>
    </row>
    <row r="20" spans="1:5" x14ac:dyDescent="0.25">
      <c r="A20" s="678" t="s">
        <v>145</v>
      </c>
      <c r="B20" s="76" t="s">
        <v>5</v>
      </c>
      <c r="C20" s="78">
        <v>1</v>
      </c>
      <c r="D20" s="419">
        <v>0</v>
      </c>
      <c r="E20" s="77" t="s">
        <v>559</v>
      </c>
    </row>
    <row r="21" spans="1:5" x14ac:dyDescent="0.25">
      <c r="A21" s="678" t="s">
        <v>146</v>
      </c>
      <c r="B21" s="76" t="s">
        <v>5</v>
      </c>
      <c r="C21" s="78">
        <v>2.2000000000000002</v>
      </c>
      <c r="D21" s="419" t="s">
        <v>879</v>
      </c>
      <c r="E21" s="77">
        <v>1.35</v>
      </c>
    </row>
    <row r="22" spans="1:5" x14ac:dyDescent="0.25">
      <c r="A22" s="678" t="s">
        <v>154</v>
      </c>
      <c r="B22" s="76" t="s">
        <v>5</v>
      </c>
      <c r="C22" s="78">
        <v>1.8</v>
      </c>
      <c r="D22" s="419">
        <v>0</v>
      </c>
      <c r="E22" s="77" t="s">
        <v>565</v>
      </c>
    </row>
    <row r="23" spans="1:5" x14ac:dyDescent="0.25">
      <c r="A23" s="678" t="s">
        <v>137</v>
      </c>
      <c r="B23" s="76" t="s">
        <v>5</v>
      </c>
      <c r="C23" s="78">
        <v>1</v>
      </c>
      <c r="D23" s="419">
        <v>0</v>
      </c>
      <c r="E23" s="77" t="s">
        <v>562</v>
      </c>
    </row>
    <row r="24" spans="1:5" x14ac:dyDescent="0.25">
      <c r="A24" s="678" t="s">
        <v>155</v>
      </c>
      <c r="B24" s="76" t="s">
        <v>5</v>
      </c>
      <c r="C24" s="78">
        <v>2.6</v>
      </c>
      <c r="D24" s="419">
        <v>0</v>
      </c>
      <c r="E24" s="77" t="s">
        <v>565</v>
      </c>
    </row>
    <row r="25" spans="1:5" x14ac:dyDescent="0.25">
      <c r="A25" s="678" t="s">
        <v>147</v>
      </c>
      <c r="B25" s="76" t="s">
        <v>5</v>
      </c>
      <c r="C25" s="78">
        <v>2</v>
      </c>
      <c r="D25" s="419">
        <v>0</v>
      </c>
      <c r="E25" s="77" t="s">
        <v>559</v>
      </c>
    </row>
    <row r="26" spans="1:5" x14ac:dyDescent="0.25">
      <c r="A26" s="678" t="s">
        <v>566</v>
      </c>
      <c r="B26" s="76" t="s">
        <v>5</v>
      </c>
      <c r="C26" s="78">
        <v>1.6</v>
      </c>
      <c r="D26" s="419" t="s">
        <v>880</v>
      </c>
      <c r="E26" s="77">
        <v>11</v>
      </c>
    </row>
    <row r="27" spans="1:5" x14ac:dyDescent="0.25">
      <c r="A27" s="678" t="s">
        <v>138</v>
      </c>
      <c r="B27" s="76" t="s">
        <v>5</v>
      </c>
      <c r="C27" s="78">
        <v>1</v>
      </c>
      <c r="D27" s="419" t="s">
        <v>876</v>
      </c>
      <c r="E27" s="77" t="s">
        <v>562</v>
      </c>
    </row>
    <row r="28" spans="1:5" x14ac:dyDescent="0.25">
      <c r="A28" s="678" t="s">
        <v>168</v>
      </c>
      <c r="B28" s="76" t="s">
        <v>5</v>
      </c>
      <c r="C28" s="78">
        <v>0.2</v>
      </c>
      <c r="D28" s="419">
        <v>0</v>
      </c>
      <c r="E28" s="77" t="s">
        <v>558</v>
      </c>
    </row>
    <row r="29" spans="1:5" x14ac:dyDescent="0.25">
      <c r="A29" s="678" t="s">
        <v>163</v>
      </c>
      <c r="B29" s="76" t="s">
        <v>5</v>
      </c>
      <c r="C29" s="78">
        <v>2</v>
      </c>
      <c r="D29" s="419">
        <v>0</v>
      </c>
      <c r="E29" s="77" t="s">
        <v>560</v>
      </c>
    </row>
    <row r="30" spans="1:5" x14ac:dyDescent="0.25">
      <c r="A30" s="678" t="s">
        <v>148</v>
      </c>
      <c r="B30" s="76" t="s">
        <v>5</v>
      </c>
      <c r="C30" s="78">
        <v>0.25</v>
      </c>
      <c r="D30" s="419" t="s">
        <v>874</v>
      </c>
      <c r="E30" s="77" t="s">
        <v>559</v>
      </c>
    </row>
    <row r="31" spans="1:5" x14ac:dyDescent="0.25">
      <c r="A31" s="678" t="s">
        <v>567</v>
      </c>
      <c r="B31" s="76" t="s">
        <v>5</v>
      </c>
      <c r="C31" s="78">
        <v>0</v>
      </c>
      <c r="D31" s="419">
        <v>0</v>
      </c>
      <c r="E31" s="77">
        <v>3.8</v>
      </c>
    </row>
    <row r="32" spans="1:5" x14ac:dyDescent="0.25">
      <c r="A32" s="678" t="s">
        <v>156</v>
      </c>
      <c r="B32" s="76" t="s">
        <v>5</v>
      </c>
      <c r="C32" s="78">
        <v>0.35</v>
      </c>
      <c r="D32" s="419" t="s">
        <v>881</v>
      </c>
      <c r="E32" s="77" t="s">
        <v>565</v>
      </c>
    </row>
    <row r="33" spans="1:5" x14ac:dyDescent="0.25">
      <c r="A33" s="678" t="s">
        <v>139</v>
      </c>
      <c r="B33" s="76" t="s">
        <v>5</v>
      </c>
      <c r="C33" s="78">
        <v>2.5</v>
      </c>
      <c r="D33" s="419" t="s">
        <v>882</v>
      </c>
      <c r="E33" s="77" t="s">
        <v>562</v>
      </c>
    </row>
    <row r="34" spans="1:5" x14ac:dyDescent="0.25">
      <c r="A34" s="678" t="s">
        <v>169</v>
      </c>
      <c r="B34" s="76" t="s">
        <v>5</v>
      </c>
      <c r="C34" s="78">
        <v>2</v>
      </c>
      <c r="D34" s="419">
        <v>0</v>
      </c>
      <c r="E34" s="77" t="s">
        <v>558</v>
      </c>
    </row>
    <row r="35" spans="1:5" x14ac:dyDescent="0.25">
      <c r="A35" s="678" t="s">
        <v>568</v>
      </c>
      <c r="B35" s="76" t="s">
        <v>5</v>
      </c>
      <c r="C35" s="78">
        <v>2.6</v>
      </c>
      <c r="D35" s="419">
        <v>0</v>
      </c>
      <c r="E35" s="77" t="s">
        <v>560</v>
      </c>
    </row>
    <row r="36" spans="1:5" x14ac:dyDescent="0.25">
      <c r="A36" s="678" t="s">
        <v>136</v>
      </c>
      <c r="B36" s="76" t="s">
        <v>5</v>
      </c>
      <c r="C36" s="78">
        <v>1</v>
      </c>
      <c r="D36" s="419">
        <v>0</v>
      </c>
      <c r="E36" s="77" t="s">
        <v>569</v>
      </c>
    </row>
    <row r="37" spans="1:5" x14ac:dyDescent="0.25">
      <c r="A37" s="678" t="s">
        <v>314</v>
      </c>
      <c r="B37" s="76" t="s">
        <v>5</v>
      </c>
      <c r="C37" s="78">
        <v>1</v>
      </c>
      <c r="D37" s="419">
        <v>0</v>
      </c>
      <c r="E37" s="77" t="s">
        <v>559</v>
      </c>
    </row>
    <row r="38" spans="1:5" x14ac:dyDescent="0.25">
      <c r="A38" s="678" t="s">
        <v>170</v>
      </c>
      <c r="B38" s="76" t="s">
        <v>5</v>
      </c>
      <c r="C38" s="78">
        <v>2</v>
      </c>
      <c r="D38" s="419">
        <v>0</v>
      </c>
      <c r="E38" s="77" t="s">
        <v>558</v>
      </c>
    </row>
    <row r="39" spans="1:5" x14ac:dyDescent="0.25">
      <c r="A39" s="678" t="s">
        <v>570</v>
      </c>
      <c r="B39" s="76" t="s">
        <v>5</v>
      </c>
      <c r="C39" s="78">
        <v>1</v>
      </c>
      <c r="D39" s="419">
        <v>0</v>
      </c>
      <c r="E39" s="77">
        <v>17.5</v>
      </c>
    </row>
    <row r="40" spans="1:5" x14ac:dyDescent="0.25">
      <c r="A40" s="678" t="s">
        <v>316</v>
      </c>
      <c r="B40" s="76" t="s">
        <v>5</v>
      </c>
      <c r="C40" s="78">
        <v>1</v>
      </c>
      <c r="D40" s="419">
        <v>0</v>
      </c>
      <c r="E40" s="77" t="s">
        <v>565</v>
      </c>
    </row>
    <row r="41" spans="1:5" x14ac:dyDescent="0.25">
      <c r="A41" s="678" t="s">
        <v>164</v>
      </c>
      <c r="B41" s="76" t="s">
        <v>5</v>
      </c>
      <c r="C41" s="78">
        <v>2</v>
      </c>
      <c r="D41" s="419">
        <v>0</v>
      </c>
      <c r="E41" s="77" t="s">
        <v>560</v>
      </c>
    </row>
    <row r="42" spans="1:5" x14ac:dyDescent="0.25">
      <c r="A42" s="678" t="s">
        <v>165</v>
      </c>
      <c r="B42" s="76" t="s">
        <v>5</v>
      </c>
      <c r="C42" s="78">
        <v>2.6</v>
      </c>
      <c r="D42" s="419">
        <v>0</v>
      </c>
      <c r="E42" s="77" t="s">
        <v>560</v>
      </c>
    </row>
    <row r="43" spans="1:5" x14ac:dyDescent="0.25">
      <c r="A43" s="678" t="s">
        <v>571</v>
      </c>
      <c r="B43" s="76" t="s">
        <v>5</v>
      </c>
      <c r="C43" s="78">
        <v>2</v>
      </c>
      <c r="D43" s="419">
        <v>0</v>
      </c>
      <c r="E43" s="77">
        <v>1.25</v>
      </c>
    </row>
    <row r="44" spans="1:5" x14ac:dyDescent="0.25">
      <c r="A44" s="678" t="s">
        <v>149</v>
      </c>
      <c r="B44" s="76" t="s">
        <v>5</v>
      </c>
      <c r="C44" s="78">
        <v>0.25</v>
      </c>
      <c r="D44" s="419" t="s">
        <v>874</v>
      </c>
      <c r="E44" s="77" t="s">
        <v>572</v>
      </c>
    </row>
    <row r="45" spans="1:5" x14ac:dyDescent="0.25">
      <c r="A45" s="678" t="s">
        <v>140</v>
      </c>
      <c r="B45" s="76" t="s">
        <v>5</v>
      </c>
      <c r="C45" s="78">
        <v>2.1</v>
      </c>
      <c r="D45" s="419" t="s">
        <v>883</v>
      </c>
      <c r="E45" s="77" t="s">
        <v>562</v>
      </c>
    </row>
    <row r="46" spans="1:5" x14ac:dyDescent="0.25">
      <c r="A46" s="678" t="s">
        <v>166</v>
      </c>
      <c r="B46" s="76" t="s">
        <v>5</v>
      </c>
      <c r="C46" s="78">
        <v>2.5</v>
      </c>
      <c r="D46" s="419">
        <v>0</v>
      </c>
      <c r="E46" s="77" t="s">
        <v>560</v>
      </c>
    </row>
    <row r="47" spans="1:5" x14ac:dyDescent="0.25">
      <c r="A47" s="678" t="s">
        <v>150</v>
      </c>
      <c r="B47" s="76" t="s">
        <v>5</v>
      </c>
      <c r="C47" s="78">
        <v>0.25</v>
      </c>
      <c r="D47" s="419">
        <v>0</v>
      </c>
      <c r="E47" s="77" t="s">
        <v>561</v>
      </c>
    </row>
    <row r="48" spans="1:5" x14ac:dyDescent="0.25">
      <c r="A48" s="678" t="s">
        <v>157</v>
      </c>
      <c r="B48" s="76" t="s">
        <v>5</v>
      </c>
      <c r="C48" s="78">
        <v>1.9</v>
      </c>
      <c r="D48" s="419" t="s">
        <v>882</v>
      </c>
      <c r="E48" s="77">
        <v>1</v>
      </c>
    </row>
    <row r="49" spans="1:5" x14ac:dyDescent="0.25">
      <c r="A49" s="678" t="s">
        <v>171</v>
      </c>
      <c r="B49" s="76" t="s">
        <v>5</v>
      </c>
      <c r="C49" s="78">
        <v>1.8</v>
      </c>
      <c r="D49" s="419">
        <v>0</v>
      </c>
      <c r="E49" s="77" t="s">
        <v>558</v>
      </c>
    </row>
    <row r="50" spans="1:5" x14ac:dyDescent="0.25">
      <c r="A50" s="678" t="s">
        <v>158</v>
      </c>
      <c r="B50" s="76" t="s">
        <v>5</v>
      </c>
      <c r="C50" s="78">
        <v>0.01</v>
      </c>
      <c r="D50" s="419">
        <v>0</v>
      </c>
      <c r="E50" s="77" t="s">
        <v>573</v>
      </c>
    </row>
    <row r="51" spans="1:5" x14ac:dyDescent="0.25">
      <c r="A51" s="678" t="s">
        <v>172</v>
      </c>
      <c r="B51" s="76" t="s">
        <v>5</v>
      </c>
      <c r="C51" s="78">
        <v>2</v>
      </c>
      <c r="D51" s="419">
        <v>0</v>
      </c>
      <c r="E51" s="77" t="s">
        <v>558</v>
      </c>
    </row>
    <row r="52" spans="1:5" x14ac:dyDescent="0.25">
      <c r="A52" s="678" t="s">
        <v>574</v>
      </c>
      <c r="B52" s="76" t="s">
        <v>5</v>
      </c>
      <c r="C52" s="78">
        <v>1</v>
      </c>
      <c r="D52" s="419">
        <v>0</v>
      </c>
      <c r="E52" s="77">
        <v>13</v>
      </c>
    </row>
    <row r="53" spans="1:5" x14ac:dyDescent="0.25">
      <c r="A53" s="678" t="s">
        <v>151</v>
      </c>
      <c r="B53" s="76" t="s">
        <v>5</v>
      </c>
      <c r="C53" s="78">
        <v>0.25</v>
      </c>
      <c r="D53" s="419" t="s">
        <v>874</v>
      </c>
      <c r="E53" s="77" t="s">
        <v>559</v>
      </c>
    </row>
    <row r="54" spans="1:5" x14ac:dyDescent="0.25">
      <c r="A54" s="678" t="s">
        <v>575</v>
      </c>
      <c r="B54" s="76" t="s">
        <v>5</v>
      </c>
      <c r="C54" s="78">
        <v>0.5</v>
      </c>
      <c r="D54" s="419" t="s">
        <v>884</v>
      </c>
      <c r="E54" s="77" t="s">
        <v>565</v>
      </c>
    </row>
    <row r="55" spans="1:5" x14ac:dyDescent="0.25">
      <c r="A55" s="678" t="s">
        <v>315</v>
      </c>
      <c r="B55" s="76" t="s">
        <v>5</v>
      </c>
      <c r="C55" s="78">
        <v>0.25</v>
      </c>
      <c r="D55" s="419" t="s">
        <v>880</v>
      </c>
      <c r="E55" s="77" t="s">
        <v>559</v>
      </c>
    </row>
    <row r="56" spans="1:5" x14ac:dyDescent="0.25">
      <c r="A56" s="678" t="s">
        <v>152</v>
      </c>
      <c r="B56" s="76" t="s">
        <v>5</v>
      </c>
      <c r="C56" s="78">
        <v>2</v>
      </c>
      <c r="D56" s="419">
        <v>0</v>
      </c>
      <c r="E56" s="77" t="s">
        <v>559</v>
      </c>
    </row>
    <row r="57" spans="1:5" x14ac:dyDescent="0.25">
      <c r="A57" s="678" t="s">
        <v>159</v>
      </c>
      <c r="B57" s="76" t="s">
        <v>5</v>
      </c>
      <c r="C57" s="78">
        <v>1</v>
      </c>
      <c r="D57" s="419">
        <v>0</v>
      </c>
      <c r="E57" s="77" t="s">
        <v>565</v>
      </c>
    </row>
    <row r="58" spans="1:5" x14ac:dyDescent="0.25">
      <c r="A58" s="678" t="s">
        <v>317</v>
      </c>
      <c r="B58" s="76" t="s">
        <v>5</v>
      </c>
      <c r="C58" s="78">
        <v>0.75</v>
      </c>
      <c r="D58" s="419" t="s">
        <v>876</v>
      </c>
      <c r="E58" s="77" t="s">
        <v>558</v>
      </c>
    </row>
    <row r="59" spans="1:5" x14ac:dyDescent="0.25">
      <c r="A59" s="678" t="s">
        <v>160</v>
      </c>
      <c r="B59" s="76" t="s">
        <v>5</v>
      </c>
      <c r="C59" s="78">
        <v>0.35</v>
      </c>
      <c r="D59" s="419" t="s">
        <v>877</v>
      </c>
      <c r="E59" s="77" t="s">
        <v>565</v>
      </c>
    </row>
    <row r="60" spans="1:5" x14ac:dyDescent="0.25">
      <c r="A60" s="678" t="s">
        <v>97</v>
      </c>
      <c r="B60" s="76" t="s">
        <v>4</v>
      </c>
      <c r="C60" s="78">
        <v>0.18</v>
      </c>
      <c r="D60" s="419">
        <v>0</v>
      </c>
      <c r="E60" s="77" t="s">
        <v>576</v>
      </c>
    </row>
    <row r="61" spans="1:5" x14ac:dyDescent="0.25">
      <c r="A61" s="678" t="s">
        <v>126</v>
      </c>
      <c r="B61" s="76" t="s">
        <v>4</v>
      </c>
      <c r="C61" s="78">
        <v>0.2</v>
      </c>
      <c r="D61" s="419">
        <v>0</v>
      </c>
      <c r="E61" s="77" t="s">
        <v>577</v>
      </c>
    </row>
    <row r="62" spans="1:5" x14ac:dyDescent="0.25">
      <c r="A62" s="678" t="s">
        <v>127</v>
      </c>
      <c r="B62" s="76" t="s">
        <v>4</v>
      </c>
      <c r="C62" s="78">
        <v>2.8</v>
      </c>
      <c r="D62" s="419">
        <v>0</v>
      </c>
      <c r="E62" s="77" t="s">
        <v>577</v>
      </c>
    </row>
    <row r="63" spans="1:5" x14ac:dyDescent="0.25">
      <c r="A63" s="678" t="s">
        <v>105</v>
      </c>
      <c r="B63" s="76" t="s">
        <v>4</v>
      </c>
      <c r="C63" s="78">
        <v>0.1</v>
      </c>
      <c r="D63" s="419">
        <v>0</v>
      </c>
      <c r="E63" s="77" t="s">
        <v>578</v>
      </c>
    </row>
    <row r="64" spans="1:5" x14ac:dyDescent="0.25">
      <c r="A64" s="678" t="s">
        <v>98</v>
      </c>
      <c r="B64" s="76" t="s">
        <v>4</v>
      </c>
      <c r="C64" s="78">
        <v>1.6</v>
      </c>
      <c r="D64" s="419" t="s">
        <v>885</v>
      </c>
      <c r="E64" s="77" t="s">
        <v>576</v>
      </c>
    </row>
    <row r="65" spans="1:5" x14ac:dyDescent="0.25">
      <c r="A65" s="678" t="s">
        <v>124</v>
      </c>
      <c r="B65" s="76" t="s">
        <v>4</v>
      </c>
      <c r="C65" s="78">
        <v>1.7</v>
      </c>
      <c r="D65" s="419" t="s">
        <v>877</v>
      </c>
      <c r="E65" s="77" t="s">
        <v>579</v>
      </c>
    </row>
    <row r="66" spans="1:5" x14ac:dyDescent="0.25">
      <c r="A66" s="678" t="s">
        <v>112</v>
      </c>
      <c r="B66" s="76" t="s">
        <v>4</v>
      </c>
      <c r="C66" s="78">
        <v>0.4</v>
      </c>
      <c r="D66" s="419">
        <v>0</v>
      </c>
      <c r="E66" s="77">
        <v>1</v>
      </c>
    </row>
    <row r="67" spans="1:5" x14ac:dyDescent="0.25">
      <c r="A67" s="678" t="s">
        <v>128</v>
      </c>
      <c r="B67" s="76" t="s">
        <v>4</v>
      </c>
      <c r="C67" s="78">
        <v>0.2</v>
      </c>
      <c r="D67" s="419">
        <v>0</v>
      </c>
      <c r="E67" s="77" t="s">
        <v>577</v>
      </c>
    </row>
    <row r="68" spans="1:5" x14ac:dyDescent="0.25">
      <c r="A68" s="678" t="s">
        <v>106</v>
      </c>
      <c r="B68" s="76" t="s">
        <v>4</v>
      </c>
      <c r="C68" s="78">
        <v>1.55</v>
      </c>
      <c r="D68" s="419">
        <v>0</v>
      </c>
      <c r="E68" s="77" t="s">
        <v>561</v>
      </c>
    </row>
    <row r="69" spans="1:5" x14ac:dyDescent="0.25">
      <c r="A69" s="678" t="s">
        <v>99</v>
      </c>
      <c r="B69" s="76" t="s">
        <v>4</v>
      </c>
      <c r="C69" s="78">
        <v>1</v>
      </c>
      <c r="D69" s="419">
        <v>0</v>
      </c>
      <c r="E69" s="77" t="s">
        <v>576</v>
      </c>
    </row>
    <row r="70" spans="1:5" x14ac:dyDescent="0.25">
      <c r="A70" s="678" t="s">
        <v>114</v>
      </c>
      <c r="B70" s="76" t="s">
        <v>4</v>
      </c>
      <c r="C70" s="78">
        <v>1</v>
      </c>
      <c r="D70" s="419">
        <v>0</v>
      </c>
      <c r="E70" s="77"/>
    </row>
    <row r="71" spans="1:5" x14ac:dyDescent="0.25">
      <c r="A71" s="678" t="s">
        <v>119</v>
      </c>
      <c r="B71" s="76" t="s">
        <v>4</v>
      </c>
      <c r="C71" s="78">
        <v>0</v>
      </c>
      <c r="D71" s="419">
        <v>0</v>
      </c>
      <c r="E71" s="77" t="s">
        <v>580</v>
      </c>
    </row>
    <row r="72" spans="1:5" x14ac:dyDescent="0.25">
      <c r="A72" s="678" t="s">
        <v>120</v>
      </c>
      <c r="B72" s="76" t="s">
        <v>4</v>
      </c>
      <c r="C72" s="78">
        <v>4</v>
      </c>
      <c r="D72" s="419">
        <v>0</v>
      </c>
      <c r="E72" s="77" t="s">
        <v>579</v>
      </c>
    </row>
    <row r="73" spans="1:5" x14ac:dyDescent="0.25">
      <c r="A73" s="678" t="s">
        <v>581</v>
      </c>
      <c r="B73" s="76" t="s">
        <v>4</v>
      </c>
      <c r="C73" s="78">
        <v>2.2000000000000002</v>
      </c>
      <c r="D73" s="419">
        <v>0</v>
      </c>
      <c r="E73" s="77" t="s">
        <v>576</v>
      </c>
    </row>
    <row r="74" spans="1:5" x14ac:dyDescent="0.25">
      <c r="A74" s="678" t="s">
        <v>582</v>
      </c>
      <c r="B74" s="76" t="s">
        <v>4</v>
      </c>
      <c r="C74" s="78">
        <v>2.5</v>
      </c>
      <c r="D74" s="419">
        <v>0</v>
      </c>
      <c r="E74" s="77">
        <v>2.5</v>
      </c>
    </row>
    <row r="75" spans="1:5" x14ac:dyDescent="0.25">
      <c r="A75" s="678" t="s">
        <v>100</v>
      </c>
      <c r="B75" s="76" t="s">
        <v>4</v>
      </c>
      <c r="C75" s="78">
        <v>1</v>
      </c>
      <c r="D75" s="419">
        <v>0</v>
      </c>
      <c r="E75" s="77" t="s">
        <v>576</v>
      </c>
    </row>
    <row r="76" spans="1:5" x14ac:dyDescent="0.25">
      <c r="A76" s="678" t="s">
        <v>113</v>
      </c>
      <c r="B76" s="76" t="s">
        <v>4</v>
      </c>
      <c r="C76" s="78">
        <v>1</v>
      </c>
      <c r="D76" s="419">
        <v>0</v>
      </c>
      <c r="E76" s="77" t="s">
        <v>583</v>
      </c>
    </row>
    <row r="77" spans="1:5" x14ac:dyDescent="0.25">
      <c r="A77" s="678" t="s">
        <v>121</v>
      </c>
      <c r="B77" s="76" t="s">
        <v>4</v>
      </c>
      <c r="C77" s="78">
        <v>1</v>
      </c>
      <c r="D77" s="419">
        <v>0</v>
      </c>
      <c r="E77" s="77" t="s">
        <v>579</v>
      </c>
    </row>
    <row r="78" spans="1:5" x14ac:dyDescent="0.25">
      <c r="A78" s="678" t="s">
        <v>101</v>
      </c>
      <c r="B78" s="76" t="s">
        <v>4</v>
      </c>
      <c r="C78" s="78">
        <v>0.5</v>
      </c>
      <c r="D78" s="419" t="s">
        <v>885</v>
      </c>
      <c r="E78" s="77" t="s">
        <v>576</v>
      </c>
    </row>
    <row r="79" spans="1:5" x14ac:dyDescent="0.25">
      <c r="A79" s="678" t="s">
        <v>129</v>
      </c>
      <c r="B79" s="76" t="s">
        <v>4</v>
      </c>
      <c r="C79" s="78">
        <v>0.4</v>
      </c>
      <c r="D79" s="419">
        <v>0</v>
      </c>
      <c r="E79" s="77" t="s">
        <v>577</v>
      </c>
    </row>
    <row r="80" spans="1:5" x14ac:dyDescent="0.25">
      <c r="A80" s="678" t="s">
        <v>107</v>
      </c>
      <c r="B80" s="76" t="s">
        <v>4</v>
      </c>
      <c r="C80" s="78">
        <v>1</v>
      </c>
      <c r="D80" s="419">
        <v>0</v>
      </c>
      <c r="E80" s="77" t="s">
        <v>578</v>
      </c>
    </row>
    <row r="81" spans="1:5" x14ac:dyDescent="0.25">
      <c r="A81" s="678" t="s">
        <v>102</v>
      </c>
      <c r="B81" s="76" t="s">
        <v>4</v>
      </c>
      <c r="C81" s="78">
        <v>1.1499999999999999</v>
      </c>
      <c r="D81" s="419">
        <v>0</v>
      </c>
      <c r="E81" s="77" t="s">
        <v>576</v>
      </c>
    </row>
    <row r="82" spans="1:5" x14ac:dyDescent="0.25">
      <c r="A82" s="678" t="s">
        <v>108</v>
      </c>
      <c r="B82" s="76" t="s">
        <v>4</v>
      </c>
      <c r="C82" s="78">
        <v>1</v>
      </c>
      <c r="D82" s="419">
        <v>0</v>
      </c>
      <c r="E82" s="77" t="s">
        <v>578</v>
      </c>
    </row>
    <row r="83" spans="1:5" x14ac:dyDescent="0.25">
      <c r="A83" s="678" t="s">
        <v>122</v>
      </c>
      <c r="B83" s="76" t="s">
        <v>4</v>
      </c>
      <c r="C83" s="78">
        <v>0</v>
      </c>
      <c r="D83" s="419">
        <v>0</v>
      </c>
      <c r="E83" s="77" t="s">
        <v>579</v>
      </c>
    </row>
    <row r="84" spans="1:5" x14ac:dyDescent="0.25">
      <c r="A84" s="678" t="s">
        <v>584</v>
      </c>
      <c r="B84" s="76" t="s">
        <v>4</v>
      </c>
      <c r="C84" s="78">
        <v>3</v>
      </c>
      <c r="D84" s="419" t="s">
        <v>886</v>
      </c>
      <c r="E84" s="77">
        <v>1</v>
      </c>
    </row>
    <row r="85" spans="1:5" x14ac:dyDescent="0.25">
      <c r="A85" s="678" t="s">
        <v>585</v>
      </c>
      <c r="B85" s="76" t="s">
        <v>4</v>
      </c>
      <c r="C85" s="78">
        <v>1.25</v>
      </c>
      <c r="D85" s="419" t="s">
        <v>887</v>
      </c>
      <c r="E85" s="77">
        <v>2.2999999999999998</v>
      </c>
    </row>
    <row r="86" spans="1:5" x14ac:dyDescent="0.25">
      <c r="A86" s="678" t="s">
        <v>485</v>
      </c>
      <c r="B86" s="76" t="s">
        <v>4</v>
      </c>
      <c r="C86" s="78">
        <v>0.25</v>
      </c>
      <c r="D86" s="419" t="s">
        <v>881</v>
      </c>
      <c r="E86" s="77">
        <v>7</v>
      </c>
    </row>
    <row r="87" spans="1:5" x14ac:dyDescent="0.25">
      <c r="A87" s="678" t="s">
        <v>130</v>
      </c>
      <c r="B87" s="76" t="s">
        <v>4</v>
      </c>
      <c r="C87" s="78">
        <v>1</v>
      </c>
      <c r="D87" s="419">
        <v>0</v>
      </c>
      <c r="E87" s="77" t="s">
        <v>577</v>
      </c>
    </row>
    <row r="88" spans="1:5" x14ac:dyDescent="0.25">
      <c r="A88" s="678" t="s">
        <v>109</v>
      </c>
      <c r="B88" s="76" t="s">
        <v>4</v>
      </c>
      <c r="C88" s="78">
        <v>0.4</v>
      </c>
      <c r="D88" s="419">
        <v>0</v>
      </c>
      <c r="E88" s="77" t="s">
        <v>578</v>
      </c>
    </row>
    <row r="89" spans="1:5" x14ac:dyDescent="0.25">
      <c r="A89" s="678" t="s">
        <v>131</v>
      </c>
      <c r="B89" s="76" t="s">
        <v>4</v>
      </c>
      <c r="C89" s="78">
        <v>1.9</v>
      </c>
      <c r="D89" s="419" t="s">
        <v>888</v>
      </c>
      <c r="E89" s="77" t="s">
        <v>577</v>
      </c>
    </row>
    <row r="90" spans="1:5" x14ac:dyDescent="0.25">
      <c r="A90" s="678" t="s">
        <v>103</v>
      </c>
      <c r="B90" s="76" t="s">
        <v>4</v>
      </c>
      <c r="C90" s="78">
        <v>0</v>
      </c>
      <c r="D90" s="419">
        <v>0</v>
      </c>
      <c r="E90" s="77" t="s">
        <v>576</v>
      </c>
    </row>
    <row r="91" spans="1:5" x14ac:dyDescent="0.25">
      <c r="A91" s="678" t="s">
        <v>295</v>
      </c>
      <c r="B91" s="76" t="s">
        <v>4</v>
      </c>
      <c r="C91" s="78">
        <v>1</v>
      </c>
      <c r="D91" s="419">
        <v>0</v>
      </c>
      <c r="E91" s="77"/>
    </row>
    <row r="92" spans="1:5" x14ac:dyDescent="0.25">
      <c r="A92" s="678" t="s">
        <v>115</v>
      </c>
      <c r="B92" s="76" t="s">
        <v>4</v>
      </c>
      <c r="C92" s="78">
        <v>1</v>
      </c>
      <c r="D92" s="419">
        <v>0</v>
      </c>
      <c r="E92" s="77" t="s">
        <v>586</v>
      </c>
    </row>
    <row r="93" spans="1:5" x14ac:dyDescent="0.25">
      <c r="A93" s="678" t="s">
        <v>296</v>
      </c>
      <c r="B93" s="76" t="s">
        <v>4</v>
      </c>
      <c r="C93" s="78">
        <v>1</v>
      </c>
      <c r="D93" s="419">
        <v>0</v>
      </c>
      <c r="E93" s="116">
        <v>1</v>
      </c>
    </row>
    <row r="94" spans="1:5" x14ac:dyDescent="0.25">
      <c r="A94" s="678" t="s">
        <v>110</v>
      </c>
      <c r="B94" s="76" t="s">
        <v>4</v>
      </c>
      <c r="C94" s="78">
        <v>1</v>
      </c>
      <c r="D94" s="419">
        <v>0</v>
      </c>
      <c r="E94" s="77" t="s">
        <v>578</v>
      </c>
    </row>
    <row r="95" spans="1:5" x14ac:dyDescent="0.25">
      <c r="A95" s="678" t="s">
        <v>587</v>
      </c>
      <c r="B95" s="76" t="s">
        <v>4</v>
      </c>
      <c r="C95" s="78">
        <v>2</v>
      </c>
      <c r="D95" s="419">
        <v>0</v>
      </c>
      <c r="E95" s="77" t="s">
        <v>579</v>
      </c>
    </row>
    <row r="96" spans="1:5" x14ac:dyDescent="0.25">
      <c r="A96" s="678" t="s">
        <v>588</v>
      </c>
      <c r="B96" s="76" t="s">
        <v>4</v>
      </c>
      <c r="C96" s="78">
        <v>0</v>
      </c>
      <c r="D96" s="419">
        <v>0</v>
      </c>
      <c r="E96" s="77">
        <v>3.75</v>
      </c>
    </row>
    <row r="97" spans="1:5" x14ac:dyDescent="0.25">
      <c r="A97" s="678" t="s">
        <v>589</v>
      </c>
      <c r="B97" s="76" t="s">
        <v>4</v>
      </c>
      <c r="C97" s="78">
        <v>3.2</v>
      </c>
      <c r="D97" s="419" t="s">
        <v>883</v>
      </c>
      <c r="E97" s="77">
        <v>1</v>
      </c>
    </row>
    <row r="98" spans="1:5" x14ac:dyDescent="0.25">
      <c r="A98" s="678" t="s">
        <v>590</v>
      </c>
      <c r="B98" s="76" t="s">
        <v>4</v>
      </c>
      <c r="C98" s="78">
        <v>2</v>
      </c>
      <c r="D98" s="419">
        <v>0</v>
      </c>
      <c r="E98" s="77">
        <v>3</v>
      </c>
    </row>
    <row r="99" spans="1:5" x14ac:dyDescent="0.25">
      <c r="A99" s="678" t="s">
        <v>111</v>
      </c>
      <c r="B99" s="76" t="s">
        <v>4</v>
      </c>
      <c r="C99" s="78">
        <v>0</v>
      </c>
      <c r="D99" s="419">
        <v>0</v>
      </c>
      <c r="E99" s="77" t="s">
        <v>578</v>
      </c>
    </row>
    <row r="100" spans="1:5" x14ac:dyDescent="0.25">
      <c r="A100" s="678" t="s">
        <v>591</v>
      </c>
      <c r="B100" s="76" t="s">
        <v>4</v>
      </c>
      <c r="C100" s="78">
        <v>2.2000000000000002</v>
      </c>
      <c r="D100" s="419">
        <v>0</v>
      </c>
      <c r="E100" s="77">
        <v>2.9</v>
      </c>
    </row>
    <row r="101" spans="1:5" x14ac:dyDescent="0.25">
      <c r="A101" s="678" t="s">
        <v>132</v>
      </c>
      <c r="B101" s="76" t="s">
        <v>4</v>
      </c>
      <c r="C101" s="78">
        <v>0.8</v>
      </c>
      <c r="D101" s="419" t="s">
        <v>880</v>
      </c>
      <c r="E101" s="77" t="s">
        <v>577</v>
      </c>
    </row>
    <row r="102" spans="1:5" x14ac:dyDescent="0.25">
      <c r="A102" s="678" t="s">
        <v>133</v>
      </c>
      <c r="B102" s="76" t="s">
        <v>4</v>
      </c>
      <c r="C102" s="78">
        <v>0.2</v>
      </c>
      <c r="D102" s="419">
        <v>0</v>
      </c>
      <c r="E102" s="77" t="s">
        <v>578</v>
      </c>
    </row>
    <row r="103" spans="1:5" x14ac:dyDescent="0.25">
      <c r="A103" s="678" t="s">
        <v>104</v>
      </c>
      <c r="B103" s="76" t="s">
        <v>4</v>
      </c>
      <c r="C103" s="78">
        <v>1.8</v>
      </c>
      <c r="D103" s="419" t="s">
        <v>889</v>
      </c>
      <c r="E103" s="77" t="s">
        <v>576</v>
      </c>
    </row>
    <row r="104" spans="1:5" x14ac:dyDescent="0.25">
      <c r="A104" s="678" t="s">
        <v>116</v>
      </c>
      <c r="B104" s="76" t="s">
        <v>4</v>
      </c>
      <c r="C104" s="78">
        <v>0.5</v>
      </c>
      <c r="D104" s="419">
        <v>0</v>
      </c>
      <c r="E104" s="77" t="s">
        <v>583</v>
      </c>
    </row>
    <row r="105" spans="1:5" x14ac:dyDescent="0.25">
      <c r="A105" s="678" t="s">
        <v>117</v>
      </c>
      <c r="B105" s="76" t="s">
        <v>4</v>
      </c>
      <c r="C105" s="78">
        <v>1.45</v>
      </c>
      <c r="D105" s="419">
        <v>0</v>
      </c>
      <c r="E105" s="77" t="s">
        <v>586</v>
      </c>
    </row>
    <row r="106" spans="1:5" x14ac:dyDescent="0.25">
      <c r="A106" s="678" t="s">
        <v>123</v>
      </c>
      <c r="B106" s="76" t="s">
        <v>4</v>
      </c>
      <c r="C106" s="78">
        <v>3.3</v>
      </c>
      <c r="D106" s="419" t="s">
        <v>889</v>
      </c>
      <c r="E106" s="77" t="s">
        <v>579</v>
      </c>
    </row>
    <row r="107" spans="1:5" x14ac:dyDescent="0.25">
      <c r="A107" s="678" t="s">
        <v>118</v>
      </c>
      <c r="B107" s="76" t="s">
        <v>4</v>
      </c>
      <c r="C107" s="78">
        <v>0.6</v>
      </c>
      <c r="D107" s="419">
        <v>0</v>
      </c>
      <c r="E107" s="77" t="s">
        <v>583</v>
      </c>
    </row>
    <row r="108" spans="1:5" x14ac:dyDescent="0.25">
      <c r="A108" s="679" t="s">
        <v>592</v>
      </c>
      <c r="B108" s="76" t="s">
        <v>6</v>
      </c>
      <c r="C108" s="78">
        <v>7</v>
      </c>
      <c r="D108" s="419">
        <v>0</v>
      </c>
      <c r="E108" s="77">
        <v>1</v>
      </c>
    </row>
    <row r="109" spans="1:5" x14ac:dyDescent="0.25">
      <c r="A109" s="679" t="s">
        <v>178</v>
      </c>
      <c r="B109" s="76" t="s">
        <v>6</v>
      </c>
      <c r="C109" s="78">
        <v>2</v>
      </c>
      <c r="D109" s="419" t="s">
        <v>890</v>
      </c>
      <c r="E109" s="77" t="s">
        <v>593</v>
      </c>
    </row>
    <row r="110" spans="1:5" x14ac:dyDescent="0.25">
      <c r="A110" s="679" t="s">
        <v>183</v>
      </c>
      <c r="B110" s="76" t="s">
        <v>6</v>
      </c>
      <c r="C110" s="78">
        <v>2</v>
      </c>
      <c r="D110" s="419" t="s">
        <v>890</v>
      </c>
      <c r="E110" s="77" t="s">
        <v>593</v>
      </c>
    </row>
    <row r="111" spans="1:5" x14ac:dyDescent="0.25">
      <c r="A111" s="679" t="s">
        <v>318</v>
      </c>
      <c r="B111" s="76" t="s">
        <v>6</v>
      </c>
      <c r="C111" s="78">
        <v>0</v>
      </c>
      <c r="D111" s="419">
        <v>0</v>
      </c>
      <c r="E111" s="77" t="s">
        <v>593</v>
      </c>
    </row>
    <row r="112" spans="1:5" x14ac:dyDescent="0.25">
      <c r="A112" s="679" t="s">
        <v>173</v>
      </c>
      <c r="B112" s="76" t="s">
        <v>6</v>
      </c>
      <c r="C112" s="78">
        <v>2</v>
      </c>
      <c r="D112" s="419">
        <v>0</v>
      </c>
      <c r="E112" s="77" t="s">
        <v>593</v>
      </c>
    </row>
    <row r="113" spans="1:5" x14ac:dyDescent="0.25">
      <c r="A113" s="679" t="s">
        <v>174</v>
      </c>
      <c r="B113" s="76" t="s">
        <v>6</v>
      </c>
      <c r="C113" s="78">
        <v>0.4</v>
      </c>
      <c r="D113" s="419" t="s">
        <v>888</v>
      </c>
      <c r="E113" s="77" t="s">
        <v>593</v>
      </c>
    </row>
    <row r="114" spans="1:5" x14ac:dyDescent="0.25">
      <c r="A114" s="679" t="s">
        <v>175</v>
      </c>
      <c r="B114" s="76" t="s">
        <v>6</v>
      </c>
      <c r="C114" s="78">
        <v>1</v>
      </c>
      <c r="D114" s="419">
        <v>0</v>
      </c>
      <c r="E114" s="77" t="s">
        <v>593</v>
      </c>
    </row>
    <row r="115" spans="1:5" x14ac:dyDescent="0.25">
      <c r="A115" s="679" t="s">
        <v>176</v>
      </c>
      <c r="B115" s="76" t="s">
        <v>6</v>
      </c>
      <c r="C115" s="78">
        <v>1</v>
      </c>
      <c r="D115" s="419">
        <v>0</v>
      </c>
      <c r="E115" s="77" t="s">
        <v>593</v>
      </c>
    </row>
    <row r="116" spans="1:5" x14ac:dyDescent="0.25">
      <c r="A116" s="679" t="s">
        <v>177</v>
      </c>
      <c r="B116" s="76" t="s">
        <v>6</v>
      </c>
      <c r="C116" s="78">
        <v>7.4</v>
      </c>
      <c r="D116" s="419" t="s">
        <v>876</v>
      </c>
      <c r="E116" s="77" t="s">
        <v>593</v>
      </c>
    </row>
    <row r="117" spans="1:5" x14ac:dyDescent="0.25">
      <c r="A117" s="679" t="s">
        <v>179</v>
      </c>
      <c r="B117" s="76" t="s">
        <v>6</v>
      </c>
      <c r="C117" s="78">
        <v>0.4</v>
      </c>
      <c r="D117" s="419">
        <v>0</v>
      </c>
      <c r="E117" s="77" t="s">
        <v>593</v>
      </c>
    </row>
    <row r="118" spans="1:5" x14ac:dyDescent="0.25">
      <c r="A118" s="679" t="s">
        <v>180</v>
      </c>
      <c r="B118" s="76" t="s">
        <v>6</v>
      </c>
      <c r="C118" s="78">
        <v>3.4</v>
      </c>
      <c r="D118" s="419" t="s">
        <v>876</v>
      </c>
      <c r="E118" s="77" t="s">
        <v>593</v>
      </c>
    </row>
    <row r="119" spans="1:5" x14ac:dyDescent="0.25">
      <c r="A119" s="679" t="s">
        <v>181</v>
      </c>
      <c r="B119" s="76" t="s">
        <v>6</v>
      </c>
      <c r="C119" s="78">
        <v>2</v>
      </c>
      <c r="D119" s="419">
        <v>0</v>
      </c>
      <c r="E119" s="77" t="s">
        <v>593</v>
      </c>
    </row>
    <row r="120" spans="1:5" x14ac:dyDescent="0.25">
      <c r="A120" s="679" t="s">
        <v>182</v>
      </c>
      <c r="B120" s="76" t="s">
        <v>6</v>
      </c>
      <c r="C120" s="78">
        <v>2</v>
      </c>
      <c r="D120" s="419">
        <v>0</v>
      </c>
      <c r="E120" s="77" t="s">
        <v>593</v>
      </c>
    </row>
    <row r="121" spans="1:5" x14ac:dyDescent="0.25">
      <c r="A121" s="679" t="s">
        <v>319</v>
      </c>
      <c r="B121" s="76" t="s">
        <v>6</v>
      </c>
      <c r="C121" s="78">
        <v>2.0499999999999998</v>
      </c>
      <c r="D121" s="419">
        <v>0</v>
      </c>
      <c r="E121" s="77" t="s">
        <v>593</v>
      </c>
    </row>
    <row r="122" spans="1:5" x14ac:dyDescent="0.25">
      <c r="A122" s="679" t="s">
        <v>184</v>
      </c>
      <c r="B122" s="76" t="s">
        <v>6</v>
      </c>
      <c r="C122" s="78">
        <v>1</v>
      </c>
      <c r="D122" s="419">
        <v>0</v>
      </c>
      <c r="E122" s="77" t="s">
        <v>593</v>
      </c>
    </row>
    <row r="123" spans="1:5" x14ac:dyDescent="0.25">
      <c r="A123" s="679" t="s">
        <v>185</v>
      </c>
      <c r="B123" s="76" t="s">
        <v>6</v>
      </c>
      <c r="C123" s="78">
        <v>0.2</v>
      </c>
      <c r="D123" s="419">
        <v>0</v>
      </c>
      <c r="E123" s="77" t="s">
        <v>593</v>
      </c>
    </row>
    <row r="124" spans="1:5" x14ac:dyDescent="0.25">
      <c r="A124" s="679" t="s">
        <v>186</v>
      </c>
      <c r="B124" s="76" t="s">
        <v>6</v>
      </c>
      <c r="C124" s="78">
        <v>2.4</v>
      </c>
      <c r="D124" s="419">
        <v>0</v>
      </c>
      <c r="E124" s="77" t="s">
        <v>593</v>
      </c>
    </row>
    <row r="125" spans="1:5" x14ac:dyDescent="0.25">
      <c r="A125" s="679" t="s">
        <v>187</v>
      </c>
      <c r="B125" s="76" t="s">
        <v>6</v>
      </c>
      <c r="C125" s="78">
        <v>2</v>
      </c>
      <c r="D125" s="419" t="s">
        <v>890</v>
      </c>
      <c r="E125" s="77" t="s">
        <v>593</v>
      </c>
    </row>
    <row r="126" spans="1:5" x14ac:dyDescent="0.25">
      <c r="A126" s="679" t="s">
        <v>188</v>
      </c>
      <c r="B126" s="76" t="s">
        <v>6</v>
      </c>
      <c r="C126" s="78">
        <v>4</v>
      </c>
      <c r="D126" s="419">
        <v>0</v>
      </c>
      <c r="E126" s="77" t="s">
        <v>593</v>
      </c>
    </row>
    <row r="127" spans="1:5" x14ac:dyDescent="0.25">
      <c r="A127" s="679" t="s">
        <v>190</v>
      </c>
      <c r="B127" s="76" t="s">
        <v>6</v>
      </c>
      <c r="C127" s="78">
        <v>4.5</v>
      </c>
      <c r="D127" s="419" t="s">
        <v>891</v>
      </c>
      <c r="E127" s="77" t="s">
        <v>593</v>
      </c>
    </row>
    <row r="128" spans="1:5" x14ac:dyDescent="0.25">
      <c r="A128" s="679" t="s">
        <v>191</v>
      </c>
      <c r="B128" s="76" t="s">
        <v>6</v>
      </c>
      <c r="C128" s="78">
        <v>2</v>
      </c>
      <c r="D128" s="419">
        <v>0</v>
      </c>
      <c r="E128" s="77" t="s">
        <v>593</v>
      </c>
    </row>
    <row r="129" spans="1:5" x14ac:dyDescent="0.25">
      <c r="A129" s="679" t="s">
        <v>192</v>
      </c>
      <c r="B129" s="76" t="s">
        <v>6</v>
      </c>
      <c r="C129" s="78">
        <v>0.6</v>
      </c>
      <c r="D129" s="419">
        <v>0</v>
      </c>
      <c r="E129" s="77" t="s">
        <v>593</v>
      </c>
    </row>
    <row r="130" spans="1:5" x14ac:dyDescent="0.25">
      <c r="A130" s="679" t="s">
        <v>193</v>
      </c>
      <c r="B130" s="76" t="s">
        <v>6</v>
      </c>
      <c r="C130" s="78">
        <v>1</v>
      </c>
      <c r="D130" s="419">
        <v>0</v>
      </c>
      <c r="E130" s="77" t="s">
        <v>593</v>
      </c>
    </row>
    <row r="131" spans="1:5" x14ac:dyDescent="0.25">
      <c r="A131" s="679" t="s">
        <v>194</v>
      </c>
      <c r="B131" s="76" t="s">
        <v>6</v>
      </c>
      <c r="C131" s="78">
        <v>2.25</v>
      </c>
      <c r="D131" s="419">
        <v>0</v>
      </c>
      <c r="E131" s="77" t="s">
        <v>593</v>
      </c>
    </row>
    <row r="132" spans="1:5" x14ac:dyDescent="0.25">
      <c r="A132" s="679" t="s">
        <v>195</v>
      </c>
      <c r="B132" s="76" t="s">
        <v>6</v>
      </c>
      <c r="C132" s="78">
        <v>2.6</v>
      </c>
      <c r="D132" s="419">
        <v>0</v>
      </c>
      <c r="E132" s="77" t="s">
        <v>593</v>
      </c>
    </row>
    <row r="133" spans="1:5" x14ac:dyDescent="0.25">
      <c r="A133" s="679" t="s">
        <v>196</v>
      </c>
      <c r="B133" s="76" t="s">
        <v>6</v>
      </c>
      <c r="C133" s="78">
        <v>5</v>
      </c>
      <c r="D133" s="419" t="s">
        <v>888</v>
      </c>
      <c r="E133" s="77">
        <v>1</v>
      </c>
    </row>
    <row r="134" spans="1:5" x14ac:dyDescent="0.25">
      <c r="A134" s="679" t="s">
        <v>197</v>
      </c>
      <c r="B134" s="76" t="s">
        <v>6</v>
      </c>
      <c r="C134" s="78">
        <v>1</v>
      </c>
      <c r="D134" s="419">
        <v>0</v>
      </c>
      <c r="E134" s="77" t="s">
        <v>593</v>
      </c>
    </row>
    <row r="135" spans="1:5" x14ac:dyDescent="0.25">
      <c r="A135" s="679" t="s">
        <v>198</v>
      </c>
      <c r="B135" s="76" t="s">
        <v>6</v>
      </c>
      <c r="C135" s="78">
        <v>3.1</v>
      </c>
      <c r="D135" s="419" t="s">
        <v>892</v>
      </c>
      <c r="E135" s="77" t="s">
        <v>593</v>
      </c>
    </row>
    <row r="136" spans="1:5" x14ac:dyDescent="0.25">
      <c r="A136" s="679" t="s">
        <v>321</v>
      </c>
      <c r="B136" s="76" t="s">
        <v>6</v>
      </c>
      <c r="C136" s="78">
        <v>3</v>
      </c>
      <c r="D136" s="419" t="s">
        <v>893</v>
      </c>
      <c r="E136" s="77" t="s">
        <v>593</v>
      </c>
    </row>
    <row r="137" spans="1:5" x14ac:dyDescent="0.25">
      <c r="A137" s="679" t="s">
        <v>199</v>
      </c>
      <c r="B137" s="76" t="s">
        <v>6</v>
      </c>
      <c r="C137" s="78">
        <v>3.2</v>
      </c>
      <c r="D137" s="419">
        <v>0</v>
      </c>
      <c r="E137" s="77" t="s">
        <v>593</v>
      </c>
    </row>
    <row r="138" spans="1:5" x14ac:dyDescent="0.25">
      <c r="A138" s="679" t="s">
        <v>320</v>
      </c>
      <c r="B138" s="76" t="s">
        <v>6</v>
      </c>
      <c r="C138" s="78">
        <v>6.2</v>
      </c>
      <c r="D138" s="419" t="s">
        <v>894</v>
      </c>
      <c r="E138" s="77" t="s">
        <v>593</v>
      </c>
    </row>
    <row r="139" spans="1:5" x14ac:dyDescent="0.25">
      <c r="A139" s="679" t="s">
        <v>189</v>
      </c>
      <c r="B139" s="76" t="s">
        <v>6</v>
      </c>
      <c r="C139" s="78">
        <v>1</v>
      </c>
      <c r="D139" s="419">
        <v>0</v>
      </c>
      <c r="E139" s="77" t="s">
        <v>593</v>
      </c>
    </row>
    <row r="140" spans="1:5" x14ac:dyDescent="0.25">
      <c r="A140" s="679" t="s">
        <v>594</v>
      </c>
      <c r="B140" s="76" t="s">
        <v>6</v>
      </c>
      <c r="C140" s="78">
        <v>15</v>
      </c>
      <c r="D140" s="419">
        <v>0</v>
      </c>
      <c r="E140" s="77" t="s">
        <v>593</v>
      </c>
    </row>
    <row r="141" spans="1:5" x14ac:dyDescent="0.25">
      <c r="A141" s="679" t="s">
        <v>34</v>
      </c>
      <c r="B141" s="76" t="s">
        <v>0</v>
      </c>
      <c r="C141" s="78">
        <v>1</v>
      </c>
      <c r="D141" s="419">
        <v>0</v>
      </c>
      <c r="E141" s="77" t="s">
        <v>595</v>
      </c>
    </row>
    <row r="142" spans="1:5" x14ac:dyDescent="0.25">
      <c r="A142" s="679" t="s">
        <v>376</v>
      </c>
      <c r="B142" s="76" t="s">
        <v>0</v>
      </c>
      <c r="C142" s="78">
        <v>5</v>
      </c>
      <c r="D142" s="419">
        <v>0</v>
      </c>
      <c r="E142" s="77">
        <v>3</v>
      </c>
    </row>
    <row r="143" spans="1:5" x14ac:dyDescent="0.25">
      <c r="A143" s="679" t="s">
        <v>30</v>
      </c>
      <c r="B143" s="76" t="s">
        <v>0</v>
      </c>
      <c r="C143" s="78">
        <v>2</v>
      </c>
      <c r="D143" s="419" t="s">
        <v>895</v>
      </c>
      <c r="E143" s="77" t="s">
        <v>596</v>
      </c>
    </row>
    <row r="144" spans="1:5" x14ac:dyDescent="0.25">
      <c r="A144" s="679" t="s">
        <v>35</v>
      </c>
      <c r="B144" s="76" t="s">
        <v>0</v>
      </c>
      <c r="C144" s="78">
        <v>0.3</v>
      </c>
      <c r="D144" s="419" t="s">
        <v>876</v>
      </c>
      <c r="E144" s="77" t="s">
        <v>597</v>
      </c>
    </row>
    <row r="145" spans="1:5" x14ac:dyDescent="0.25">
      <c r="A145" s="679" t="s">
        <v>36</v>
      </c>
      <c r="B145" s="76" t="s">
        <v>0</v>
      </c>
      <c r="C145" s="78">
        <v>0.6</v>
      </c>
      <c r="D145" s="419">
        <v>0</v>
      </c>
      <c r="E145" s="77" t="s">
        <v>598</v>
      </c>
    </row>
    <row r="146" spans="1:5" x14ac:dyDescent="0.25">
      <c r="A146" s="679" t="s">
        <v>287</v>
      </c>
      <c r="B146" s="76" t="s">
        <v>0</v>
      </c>
      <c r="C146" s="78">
        <v>3.7</v>
      </c>
      <c r="D146" s="419" t="s">
        <v>885</v>
      </c>
      <c r="E146" s="77">
        <v>1.5</v>
      </c>
    </row>
    <row r="147" spans="1:5" x14ac:dyDescent="0.25">
      <c r="A147" s="679" t="s">
        <v>31</v>
      </c>
      <c r="B147" s="76" t="s">
        <v>0</v>
      </c>
      <c r="C147" s="78">
        <v>0.5</v>
      </c>
      <c r="D147" s="419">
        <v>0</v>
      </c>
      <c r="E147" s="77" t="s">
        <v>596</v>
      </c>
    </row>
    <row r="148" spans="1:5" x14ac:dyDescent="0.25">
      <c r="A148" s="679" t="s">
        <v>286</v>
      </c>
      <c r="B148" s="76" t="s">
        <v>0</v>
      </c>
      <c r="C148" s="78">
        <v>4</v>
      </c>
      <c r="D148" s="419" t="s">
        <v>890</v>
      </c>
      <c r="E148" s="77">
        <v>3</v>
      </c>
    </row>
    <row r="149" spans="1:5" x14ac:dyDescent="0.25">
      <c r="A149" s="679" t="s">
        <v>599</v>
      </c>
      <c r="B149" s="76" t="s">
        <v>0</v>
      </c>
      <c r="C149" s="78">
        <v>0.1</v>
      </c>
      <c r="D149" s="419">
        <v>0</v>
      </c>
      <c r="E149" s="77">
        <v>1</v>
      </c>
    </row>
    <row r="150" spans="1:5" x14ac:dyDescent="0.25">
      <c r="A150" s="679" t="s">
        <v>37</v>
      </c>
      <c r="B150" s="76" t="s">
        <v>0</v>
      </c>
      <c r="C150" s="78">
        <v>1</v>
      </c>
      <c r="D150" s="419">
        <v>0</v>
      </c>
      <c r="E150" s="77" t="s">
        <v>598</v>
      </c>
    </row>
    <row r="151" spans="1:5" x14ac:dyDescent="0.25">
      <c r="A151" s="679" t="s">
        <v>32</v>
      </c>
      <c r="B151" s="76" t="s">
        <v>0</v>
      </c>
      <c r="C151" s="78">
        <v>1</v>
      </c>
      <c r="D151" s="419">
        <v>0</v>
      </c>
      <c r="E151" s="77" t="s">
        <v>596</v>
      </c>
    </row>
    <row r="152" spans="1:5" x14ac:dyDescent="0.25">
      <c r="A152" s="679" t="s">
        <v>288</v>
      </c>
      <c r="B152" s="76" t="s">
        <v>0</v>
      </c>
      <c r="C152" s="78">
        <v>2</v>
      </c>
      <c r="D152" s="419">
        <v>0</v>
      </c>
      <c r="E152" s="77" t="s">
        <v>597</v>
      </c>
    </row>
    <row r="153" spans="1:5" x14ac:dyDescent="0.25">
      <c r="A153" s="679" t="s">
        <v>33</v>
      </c>
      <c r="B153" s="76" t="s">
        <v>0</v>
      </c>
      <c r="C153" s="78">
        <v>3.8</v>
      </c>
      <c r="D153" s="419" t="s">
        <v>896</v>
      </c>
      <c r="E153" s="77" t="s">
        <v>596</v>
      </c>
    </row>
    <row r="154" spans="1:5" x14ac:dyDescent="0.25">
      <c r="A154" s="679" t="s">
        <v>289</v>
      </c>
      <c r="B154" s="76" t="s">
        <v>1</v>
      </c>
      <c r="C154" s="78">
        <v>0.8</v>
      </c>
      <c r="D154" s="419">
        <v>0</v>
      </c>
      <c r="E154" s="77" t="s">
        <v>600</v>
      </c>
    </row>
    <row r="155" spans="1:5" x14ac:dyDescent="0.25">
      <c r="A155" s="679" t="s">
        <v>41</v>
      </c>
      <c r="B155" s="76" t="s">
        <v>1</v>
      </c>
      <c r="C155" s="78">
        <v>0.1</v>
      </c>
      <c r="D155" s="419">
        <v>0</v>
      </c>
      <c r="E155" s="77" t="s">
        <v>600</v>
      </c>
    </row>
    <row r="156" spans="1:5" x14ac:dyDescent="0.25">
      <c r="A156" s="679" t="s">
        <v>52</v>
      </c>
      <c r="B156" s="76" t="s">
        <v>1</v>
      </c>
      <c r="C156" s="78">
        <v>0.4</v>
      </c>
      <c r="D156" s="419" t="s">
        <v>888</v>
      </c>
      <c r="E156" s="77" t="s">
        <v>801</v>
      </c>
    </row>
    <row r="157" spans="1:5" x14ac:dyDescent="0.25">
      <c r="A157" s="679" t="s">
        <v>53</v>
      </c>
      <c r="B157" s="76" t="s">
        <v>1</v>
      </c>
      <c r="C157" s="78">
        <v>1.1000000000000001</v>
      </c>
      <c r="D157" s="419">
        <v>0</v>
      </c>
      <c r="E157" s="77" t="s">
        <v>801</v>
      </c>
    </row>
    <row r="158" spans="1:5" x14ac:dyDescent="0.25">
      <c r="A158" s="679" t="s">
        <v>43</v>
      </c>
      <c r="B158" s="76" t="s">
        <v>1</v>
      </c>
      <c r="C158" s="78">
        <v>0.05</v>
      </c>
      <c r="D158" s="419">
        <v>0</v>
      </c>
      <c r="E158" s="77" t="s">
        <v>601</v>
      </c>
    </row>
    <row r="159" spans="1:5" x14ac:dyDescent="0.25">
      <c r="A159" s="679" t="s">
        <v>59</v>
      </c>
      <c r="B159" s="76" t="s">
        <v>1</v>
      </c>
      <c r="C159" s="78">
        <v>0.6</v>
      </c>
      <c r="D159" s="419">
        <v>0</v>
      </c>
      <c r="E159" s="77" t="s">
        <v>801</v>
      </c>
    </row>
    <row r="160" spans="1:5" x14ac:dyDescent="0.25">
      <c r="A160" s="679" t="s">
        <v>54</v>
      </c>
      <c r="B160" s="76" t="s">
        <v>1</v>
      </c>
      <c r="C160" s="78">
        <v>0.75</v>
      </c>
      <c r="D160" s="419">
        <v>0</v>
      </c>
      <c r="E160" s="77" t="s">
        <v>801</v>
      </c>
    </row>
    <row r="161" spans="1:5" x14ac:dyDescent="0.25">
      <c r="A161" s="679" t="s">
        <v>44</v>
      </c>
      <c r="B161" s="76" t="s">
        <v>1</v>
      </c>
      <c r="C161" s="78">
        <v>0.3</v>
      </c>
      <c r="D161" s="419">
        <v>0</v>
      </c>
      <c r="E161" s="77" t="s">
        <v>601</v>
      </c>
    </row>
    <row r="162" spans="1:5" x14ac:dyDescent="0.25">
      <c r="A162" s="679" t="s">
        <v>42</v>
      </c>
      <c r="B162" s="76" t="s">
        <v>1</v>
      </c>
      <c r="C162" s="78">
        <v>1</v>
      </c>
      <c r="D162" s="419">
        <v>1</v>
      </c>
      <c r="E162" s="77" t="s">
        <v>600</v>
      </c>
    </row>
    <row r="163" spans="1:5" x14ac:dyDescent="0.25">
      <c r="A163" s="679" t="s">
        <v>38</v>
      </c>
      <c r="B163" s="76" t="s">
        <v>1</v>
      </c>
      <c r="C163" s="78">
        <v>3.6</v>
      </c>
      <c r="D163" s="419" t="s">
        <v>877</v>
      </c>
      <c r="E163" s="77" t="s">
        <v>602</v>
      </c>
    </row>
    <row r="164" spans="1:5" x14ac:dyDescent="0.25">
      <c r="A164" s="679" t="s">
        <v>603</v>
      </c>
      <c r="B164" s="76" t="s">
        <v>1</v>
      </c>
      <c r="C164" s="78">
        <v>1.9</v>
      </c>
      <c r="D164" s="419">
        <v>0</v>
      </c>
      <c r="E164" s="77" t="s">
        <v>602</v>
      </c>
    </row>
    <row r="165" spans="1:5" x14ac:dyDescent="0.25">
      <c r="A165" s="679" t="s">
        <v>55</v>
      </c>
      <c r="B165" s="76" t="s">
        <v>1</v>
      </c>
      <c r="C165" s="78">
        <v>1</v>
      </c>
      <c r="D165" s="419">
        <v>0</v>
      </c>
      <c r="E165" s="77" t="s">
        <v>801</v>
      </c>
    </row>
    <row r="166" spans="1:5" x14ac:dyDescent="0.25">
      <c r="A166" s="679" t="s">
        <v>290</v>
      </c>
      <c r="B166" s="76" t="s">
        <v>1</v>
      </c>
      <c r="C166" s="78">
        <v>0.6</v>
      </c>
      <c r="D166" s="419">
        <v>0</v>
      </c>
      <c r="E166" s="77" t="s">
        <v>600</v>
      </c>
    </row>
    <row r="167" spans="1:5" x14ac:dyDescent="0.25">
      <c r="A167" s="679" t="s">
        <v>604</v>
      </c>
      <c r="B167" s="76" t="s">
        <v>1</v>
      </c>
      <c r="C167" s="78">
        <v>0</v>
      </c>
      <c r="D167" s="419">
        <v>0</v>
      </c>
      <c r="E167" s="77">
        <v>1.5</v>
      </c>
    </row>
    <row r="168" spans="1:5" x14ac:dyDescent="0.25">
      <c r="A168" s="679" t="s">
        <v>291</v>
      </c>
      <c r="B168" s="76" t="s">
        <v>1</v>
      </c>
      <c r="C168" s="78">
        <v>1</v>
      </c>
      <c r="D168" s="419" t="s">
        <v>897</v>
      </c>
      <c r="E168" s="77" t="s">
        <v>600</v>
      </c>
    </row>
    <row r="169" spans="1:5" x14ac:dyDescent="0.25">
      <c r="A169" s="679" t="s">
        <v>56</v>
      </c>
      <c r="B169" s="76" t="s">
        <v>1</v>
      </c>
      <c r="C169" s="78">
        <v>0.91500000000000004</v>
      </c>
      <c r="D169" s="419">
        <v>0</v>
      </c>
      <c r="E169" s="77" t="s">
        <v>801</v>
      </c>
    </row>
    <row r="170" spans="1:5" x14ac:dyDescent="0.25">
      <c r="A170" s="679" t="s">
        <v>39</v>
      </c>
      <c r="B170" s="76" t="s">
        <v>1</v>
      </c>
      <c r="C170" s="78">
        <v>0.2</v>
      </c>
      <c r="D170" s="419">
        <v>0</v>
      </c>
      <c r="E170" s="77" t="s">
        <v>602</v>
      </c>
    </row>
    <row r="171" spans="1:5" x14ac:dyDescent="0.25">
      <c r="A171" s="679" t="s">
        <v>57</v>
      </c>
      <c r="B171" s="76" t="s">
        <v>1</v>
      </c>
      <c r="C171" s="78">
        <v>0.2</v>
      </c>
      <c r="D171" s="419">
        <v>0</v>
      </c>
      <c r="E171" s="77" t="s">
        <v>801</v>
      </c>
    </row>
    <row r="172" spans="1:5" x14ac:dyDescent="0.25">
      <c r="A172" s="679" t="s">
        <v>66</v>
      </c>
      <c r="B172" s="76" t="s">
        <v>1</v>
      </c>
      <c r="C172" s="78">
        <v>3</v>
      </c>
      <c r="D172" s="419">
        <v>0</v>
      </c>
      <c r="E172" s="77" t="s">
        <v>605</v>
      </c>
    </row>
    <row r="173" spans="1:5" x14ac:dyDescent="0.25">
      <c r="A173" s="679" t="s">
        <v>606</v>
      </c>
      <c r="B173" s="76" t="s">
        <v>1</v>
      </c>
      <c r="C173" s="78">
        <v>0</v>
      </c>
      <c r="D173" s="419">
        <v>0</v>
      </c>
      <c r="E173" s="77">
        <v>0.6</v>
      </c>
    </row>
    <row r="174" spans="1:5" x14ac:dyDescent="0.25">
      <c r="A174" s="679" t="s">
        <v>607</v>
      </c>
      <c r="B174" s="76" t="s">
        <v>1</v>
      </c>
      <c r="C174" s="78">
        <v>0.02</v>
      </c>
      <c r="D174" s="419" t="s">
        <v>898</v>
      </c>
      <c r="E174" s="77">
        <v>1</v>
      </c>
    </row>
    <row r="175" spans="1:5" x14ac:dyDescent="0.25">
      <c r="A175" s="679" t="s">
        <v>58</v>
      </c>
      <c r="B175" s="76" t="s">
        <v>1</v>
      </c>
      <c r="C175" s="78">
        <v>3</v>
      </c>
      <c r="D175" s="419" t="s">
        <v>890</v>
      </c>
      <c r="E175" s="77" t="s">
        <v>801</v>
      </c>
    </row>
    <row r="176" spans="1:5" x14ac:dyDescent="0.25">
      <c r="A176" s="679" t="s">
        <v>67</v>
      </c>
      <c r="B176" s="76" t="s">
        <v>1</v>
      </c>
      <c r="C176" s="78">
        <v>4</v>
      </c>
      <c r="D176" s="419">
        <v>0</v>
      </c>
      <c r="E176" s="77" t="s">
        <v>605</v>
      </c>
    </row>
    <row r="177" spans="1:5" x14ac:dyDescent="0.25">
      <c r="A177" s="679" t="s">
        <v>45</v>
      </c>
      <c r="B177" s="76" t="s">
        <v>1</v>
      </c>
      <c r="C177" s="78">
        <v>1.75</v>
      </c>
      <c r="D177" s="419" t="s">
        <v>881</v>
      </c>
      <c r="E177" s="77">
        <v>3</v>
      </c>
    </row>
    <row r="178" spans="1:5" x14ac:dyDescent="0.25">
      <c r="A178" s="679" t="s">
        <v>293</v>
      </c>
      <c r="B178" s="76" t="s">
        <v>1</v>
      </c>
      <c r="C178" s="78">
        <v>0.6</v>
      </c>
      <c r="D178" s="419">
        <v>0</v>
      </c>
      <c r="E178" s="77" t="s">
        <v>601</v>
      </c>
    </row>
    <row r="179" spans="1:5" x14ac:dyDescent="0.25">
      <c r="A179" s="679" t="s">
        <v>60</v>
      </c>
      <c r="B179" s="76" t="s">
        <v>1</v>
      </c>
      <c r="C179" s="78">
        <v>0.8</v>
      </c>
      <c r="D179" s="419">
        <v>0</v>
      </c>
      <c r="E179" s="77" t="s">
        <v>801</v>
      </c>
    </row>
    <row r="180" spans="1:5" x14ac:dyDescent="0.25">
      <c r="A180" s="679" t="s">
        <v>61</v>
      </c>
      <c r="B180" s="76" t="s">
        <v>1</v>
      </c>
      <c r="C180" s="78">
        <v>1</v>
      </c>
      <c r="D180" s="419">
        <v>0</v>
      </c>
      <c r="E180" s="77" t="s">
        <v>801</v>
      </c>
    </row>
    <row r="181" spans="1:5" x14ac:dyDescent="0.25">
      <c r="A181" s="679" t="s">
        <v>46</v>
      </c>
      <c r="B181" s="76" t="s">
        <v>1</v>
      </c>
      <c r="C181" s="78">
        <v>2</v>
      </c>
      <c r="D181" s="419" t="s">
        <v>890</v>
      </c>
      <c r="E181" s="77" t="s">
        <v>601</v>
      </c>
    </row>
    <row r="182" spans="1:5" x14ac:dyDescent="0.25">
      <c r="A182" s="679" t="s">
        <v>62</v>
      </c>
      <c r="B182" s="76" t="s">
        <v>1</v>
      </c>
      <c r="C182" s="78">
        <v>1</v>
      </c>
      <c r="D182" s="419">
        <v>0</v>
      </c>
      <c r="E182" s="77" t="s">
        <v>801</v>
      </c>
    </row>
    <row r="183" spans="1:5" x14ac:dyDescent="0.25">
      <c r="A183" s="679" t="s">
        <v>47</v>
      </c>
      <c r="B183" s="76" t="s">
        <v>1</v>
      </c>
      <c r="C183" s="78">
        <v>0.5</v>
      </c>
      <c r="D183" s="419" t="s">
        <v>885</v>
      </c>
      <c r="E183" s="77" t="s">
        <v>601</v>
      </c>
    </row>
    <row r="184" spans="1:5" x14ac:dyDescent="0.25">
      <c r="A184" s="679" t="s">
        <v>68</v>
      </c>
      <c r="B184" s="76" t="s">
        <v>1</v>
      </c>
      <c r="C184" s="78">
        <v>3</v>
      </c>
      <c r="D184" s="419">
        <v>0</v>
      </c>
      <c r="E184" s="77" t="s">
        <v>605</v>
      </c>
    </row>
    <row r="185" spans="1:5" x14ac:dyDescent="0.25">
      <c r="A185" s="679" t="s">
        <v>292</v>
      </c>
      <c r="B185" s="76" t="s">
        <v>1</v>
      </c>
      <c r="C185" s="78">
        <v>1</v>
      </c>
      <c r="D185" s="419">
        <v>0</v>
      </c>
      <c r="E185" s="77" t="s">
        <v>600</v>
      </c>
    </row>
    <row r="186" spans="1:5" x14ac:dyDescent="0.25">
      <c r="A186" s="679" t="s">
        <v>63</v>
      </c>
      <c r="B186" s="76" t="s">
        <v>1</v>
      </c>
      <c r="C186" s="78">
        <v>0.02</v>
      </c>
      <c r="D186" s="419">
        <v>0</v>
      </c>
      <c r="E186" s="77" t="s">
        <v>801</v>
      </c>
    </row>
    <row r="187" spans="1:5" x14ac:dyDescent="0.25">
      <c r="A187" s="679" t="s">
        <v>69</v>
      </c>
      <c r="B187" s="76" t="s">
        <v>1</v>
      </c>
      <c r="C187" s="78">
        <v>1</v>
      </c>
      <c r="D187" s="419">
        <v>0</v>
      </c>
      <c r="E187" s="77" t="s">
        <v>605</v>
      </c>
    </row>
    <row r="188" spans="1:5" x14ac:dyDescent="0.25">
      <c r="A188" s="679" t="s">
        <v>48</v>
      </c>
      <c r="B188" s="76" t="s">
        <v>1</v>
      </c>
      <c r="C188" s="78">
        <v>3</v>
      </c>
      <c r="D188" s="419" t="s">
        <v>893</v>
      </c>
      <c r="E188" s="77" t="s">
        <v>601</v>
      </c>
    </row>
    <row r="189" spans="1:5" x14ac:dyDescent="0.25">
      <c r="A189" s="679" t="s">
        <v>49</v>
      </c>
      <c r="B189" s="76" t="s">
        <v>1</v>
      </c>
      <c r="C189" s="78">
        <v>0.2</v>
      </c>
      <c r="D189" s="419">
        <v>0</v>
      </c>
      <c r="E189" s="77" t="s">
        <v>601</v>
      </c>
    </row>
    <row r="190" spans="1:5" x14ac:dyDescent="0.25">
      <c r="A190" s="679" t="s">
        <v>50</v>
      </c>
      <c r="B190" s="76" t="s">
        <v>1</v>
      </c>
      <c r="C190" s="78">
        <v>0.01</v>
      </c>
      <c r="D190" s="419">
        <v>0</v>
      </c>
      <c r="E190" s="77" t="s">
        <v>601</v>
      </c>
    </row>
    <row r="191" spans="1:5" x14ac:dyDescent="0.25">
      <c r="A191" s="679" t="s">
        <v>40</v>
      </c>
      <c r="B191" s="76" t="s">
        <v>1</v>
      </c>
      <c r="C191" s="78">
        <v>0</v>
      </c>
      <c r="D191" s="419">
        <v>0</v>
      </c>
      <c r="E191" s="77" t="s">
        <v>602</v>
      </c>
    </row>
    <row r="192" spans="1:5" x14ac:dyDescent="0.25">
      <c r="A192" s="679" t="s">
        <v>64</v>
      </c>
      <c r="B192" s="76" t="s">
        <v>1</v>
      </c>
      <c r="C192" s="78">
        <v>1</v>
      </c>
      <c r="D192" s="419" t="s">
        <v>895</v>
      </c>
      <c r="E192" s="77" t="s">
        <v>801</v>
      </c>
    </row>
    <row r="193" spans="1:5" x14ac:dyDescent="0.25">
      <c r="A193" s="679" t="s">
        <v>51</v>
      </c>
      <c r="B193" s="76" t="s">
        <v>1</v>
      </c>
      <c r="C193" s="78">
        <v>1</v>
      </c>
      <c r="D193" s="419">
        <v>0</v>
      </c>
      <c r="E193" s="77" t="s">
        <v>601</v>
      </c>
    </row>
    <row r="194" spans="1:5" x14ac:dyDescent="0.25">
      <c r="A194" s="679" t="s">
        <v>70</v>
      </c>
      <c r="B194" s="76" t="s">
        <v>1</v>
      </c>
      <c r="C194" s="78">
        <v>1.89</v>
      </c>
      <c r="D194" s="419" t="s">
        <v>890</v>
      </c>
      <c r="E194" s="77" t="s">
        <v>605</v>
      </c>
    </row>
    <row r="195" spans="1:5" x14ac:dyDescent="0.25">
      <c r="A195" s="679" t="s">
        <v>65</v>
      </c>
      <c r="B195" s="76" t="s">
        <v>1</v>
      </c>
      <c r="C195" s="78">
        <v>0.1</v>
      </c>
      <c r="D195" s="419">
        <v>0</v>
      </c>
      <c r="E195" s="77" t="s">
        <v>801</v>
      </c>
    </row>
    <row r="196" spans="1:5" x14ac:dyDescent="0.25">
      <c r="A196" s="679" t="s">
        <v>249</v>
      </c>
      <c r="B196" s="76" t="s">
        <v>7</v>
      </c>
      <c r="C196" s="78">
        <v>0.1</v>
      </c>
      <c r="D196" s="419">
        <v>0</v>
      </c>
      <c r="E196" s="77" t="s">
        <v>805</v>
      </c>
    </row>
    <row r="197" spans="1:5" x14ac:dyDescent="0.25">
      <c r="A197" s="679" t="s">
        <v>250</v>
      </c>
      <c r="B197" s="76" t="s">
        <v>7</v>
      </c>
      <c r="C197" s="78">
        <v>0.6</v>
      </c>
      <c r="D197" s="419">
        <v>0</v>
      </c>
      <c r="E197" s="77" t="s">
        <v>805</v>
      </c>
    </row>
    <row r="198" spans="1:5" x14ac:dyDescent="0.25">
      <c r="A198" s="679" t="s">
        <v>223</v>
      </c>
      <c r="B198" s="76" t="s">
        <v>7</v>
      </c>
      <c r="C198" s="78">
        <v>0.5</v>
      </c>
      <c r="D198" s="419" t="s">
        <v>878</v>
      </c>
      <c r="E198" s="77" t="s">
        <v>608</v>
      </c>
    </row>
    <row r="199" spans="1:5" x14ac:dyDescent="0.25">
      <c r="A199" s="679" t="s">
        <v>206</v>
      </c>
      <c r="B199" s="76" t="s">
        <v>7</v>
      </c>
      <c r="C199" s="78">
        <v>3.5</v>
      </c>
      <c r="D199" s="419" t="s">
        <v>890</v>
      </c>
      <c r="E199" s="77" t="s">
        <v>609</v>
      </c>
    </row>
    <row r="200" spans="1:5" x14ac:dyDescent="0.25">
      <c r="A200" s="679" t="s">
        <v>610</v>
      </c>
      <c r="B200" s="76" t="s">
        <v>7</v>
      </c>
      <c r="C200" s="78">
        <v>3.5</v>
      </c>
      <c r="D200" s="419">
        <v>0</v>
      </c>
      <c r="E200" s="77" t="s">
        <v>611</v>
      </c>
    </row>
    <row r="201" spans="1:5" x14ac:dyDescent="0.25">
      <c r="A201" s="679" t="s">
        <v>200</v>
      </c>
      <c r="B201" s="76" t="s">
        <v>7</v>
      </c>
      <c r="C201" s="78">
        <v>0.2</v>
      </c>
      <c r="D201" s="419">
        <v>0</v>
      </c>
      <c r="E201" s="77" t="s">
        <v>612</v>
      </c>
    </row>
    <row r="202" spans="1:5" x14ac:dyDescent="0.25">
      <c r="A202" s="679" t="s">
        <v>613</v>
      </c>
      <c r="B202" s="76" t="s">
        <v>7</v>
      </c>
      <c r="C202" s="78">
        <v>2.8</v>
      </c>
      <c r="D202" s="419">
        <v>0</v>
      </c>
      <c r="E202" s="77" t="s">
        <v>614</v>
      </c>
    </row>
    <row r="203" spans="1:5" x14ac:dyDescent="0.25">
      <c r="A203" s="679" t="s">
        <v>332</v>
      </c>
      <c r="B203" s="76" t="s">
        <v>7</v>
      </c>
      <c r="C203" s="78">
        <v>0</v>
      </c>
      <c r="D203" s="419">
        <v>0</v>
      </c>
      <c r="E203" s="77">
        <v>3.4</v>
      </c>
    </row>
    <row r="204" spans="1:5" x14ac:dyDescent="0.25">
      <c r="A204" s="679" t="s">
        <v>224</v>
      </c>
      <c r="B204" s="76" t="s">
        <v>7</v>
      </c>
      <c r="C204" s="78">
        <v>0.6</v>
      </c>
      <c r="D204" s="419">
        <v>0</v>
      </c>
      <c r="E204" s="77">
        <v>0.8</v>
      </c>
    </row>
    <row r="205" spans="1:5" x14ac:dyDescent="0.25">
      <c r="A205" s="679" t="s">
        <v>236</v>
      </c>
      <c r="B205" s="76" t="s">
        <v>7</v>
      </c>
      <c r="C205" s="78">
        <v>3.3</v>
      </c>
      <c r="D205" s="419" t="s">
        <v>882</v>
      </c>
      <c r="E205" s="77" t="s">
        <v>615</v>
      </c>
    </row>
    <row r="206" spans="1:5" x14ac:dyDescent="0.25">
      <c r="A206" s="679" t="s">
        <v>251</v>
      </c>
      <c r="B206" s="76" t="s">
        <v>7</v>
      </c>
      <c r="C206" s="78">
        <v>2.8</v>
      </c>
      <c r="D206" s="419" t="s">
        <v>890</v>
      </c>
      <c r="E206" s="77">
        <v>1</v>
      </c>
    </row>
    <row r="207" spans="1:5" x14ac:dyDescent="0.25">
      <c r="A207" s="679" t="s">
        <v>207</v>
      </c>
      <c r="B207" s="76" t="s">
        <v>7</v>
      </c>
      <c r="C207" s="78">
        <v>0.75</v>
      </c>
      <c r="D207" s="419" t="s">
        <v>892</v>
      </c>
      <c r="E207" s="77" t="s">
        <v>609</v>
      </c>
    </row>
    <row r="208" spans="1:5" x14ac:dyDescent="0.25">
      <c r="A208" s="679" t="s">
        <v>252</v>
      </c>
      <c r="B208" s="76" t="s">
        <v>7</v>
      </c>
      <c r="C208" s="78">
        <v>0</v>
      </c>
      <c r="D208" s="419" t="s">
        <v>895</v>
      </c>
      <c r="E208" s="77" t="s">
        <v>617</v>
      </c>
    </row>
    <row r="209" spans="1:5" x14ac:dyDescent="0.25">
      <c r="A209" s="679" t="s">
        <v>225</v>
      </c>
      <c r="B209" s="76" t="s">
        <v>7</v>
      </c>
      <c r="C209" s="78">
        <v>0.1</v>
      </c>
      <c r="D209" s="419">
        <v>0</v>
      </c>
      <c r="E209" s="77" t="s">
        <v>608</v>
      </c>
    </row>
    <row r="210" spans="1:5" x14ac:dyDescent="0.25">
      <c r="A210" s="679" t="s">
        <v>226</v>
      </c>
      <c r="B210" s="76" t="s">
        <v>7</v>
      </c>
      <c r="C210" s="78">
        <v>2</v>
      </c>
      <c r="D210" s="419">
        <v>0</v>
      </c>
      <c r="E210" s="77" t="s">
        <v>608</v>
      </c>
    </row>
    <row r="211" spans="1:5" x14ac:dyDescent="0.25">
      <c r="A211" s="679" t="s">
        <v>216</v>
      </c>
      <c r="B211" s="76" t="s">
        <v>7</v>
      </c>
      <c r="C211" s="78">
        <v>2.6</v>
      </c>
      <c r="D211" s="419">
        <v>0</v>
      </c>
      <c r="E211" s="77" t="s">
        <v>611</v>
      </c>
    </row>
    <row r="212" spans="1:5" x14ac:dyDescent="0.25">
      <c r="A212" s="679" t="s">
        <v>616</v>
      </c>
      <c r="B212" s="76" t="s">
        <v>7</v>
      </c>
      <c r="C212" s="78">
        <v>0</v>
      </c>
      <c r="D212" s="419">
        <v>0</v>
      </c>
      <c r="E212" s="77">
        <v>3.6</v>
      </c>
    </row>
    <row r="213" spans="1:5" x14ac:dyDescent="0.25">
      <c r="A213" s="679" t="s">
        <v>211</v>
      </c>
      <c r="B213" s="76" t="s">
        <v>7</v>
      </c>
      <c r="C213" s="78">
        <v>0.6</v>
      </c>
      <c r="D213" s="419" t="s">
        <v>884</v>
      </c>
      <c r="E213" s="77" t="s">
        <v>614</v>
      </c>
    </row>
    <row r="214" spans="1:5" x14ac:dyDescent="0.25">
      <c r="A214" s="679" t="s">
        <v>217</v>
      </c>
      <c r="B214" s="76" t="s">
        <v>7</v>
      </c>
      <c r="C214" s="78">
        <v>0.2</v>
      </c>
      <c r="D214" s="419" t="s">
        <v>876</v>
      </c>
      <c r="E214" s="77" t="s">
        <v>611</v>
      </c>
    </row>
    <row r="215" spans="1:5" x14ac:dyDescent="0.25">
      <c r="A215" s="679" t="s">
        <v>240</v>
      </c>
      <c r="B215" s="76" t="s">
        <v>7</v>
      </c>
      <c r="C215" s="78">
        <v>2.5</v>
      </c>
      <c r="D215" s="419" t="s">
        <v>899</v>
      </c>
      <c r="E215" s="77" t="s">
        <v>617</v>
      </c>
    </row>
    <row r="216" spans="1:5" x14ac:dyDescent="0.25">
      <c r="A216" s="679" t="s">
        <v>241</v>
      </c>
      <c r="B216" s="76" t="s">
        <v>7</v>
      </c>
      <c r="C216" s="78">
        <v>0.3</v>
      </c>
      <c r="D216" s="419" t="s">
        <v>876</v>
      </c>
      <c r="E216" s="77" t="s">
        <v>617</v>
      </c>
    </row>
    <row r="217" spans="1:5" x14ac:dyDescent="0.25">
      <c r="A217" s="679" t="s">
        <v>218</v>
      </c>
      <c r="B217" s="76" t="s">
        <v>7</v>
      </c>
      <c r="C217" s="78">
        <v>1</v>
      </c>
      <c r="D217" s="419">
        <v>0</v>
      </c>
      <c r="E217" s="77" t="s">
        <v>611</v>
      </c>
    </row>
    <row r="218" spans="1:5" x14ac:dyDescent="0.25">
      <c r="A218" s="679" t="s">
        <v>219</v>
      </c>
      <c r="B218" s="76" t="s">
        <v>7</v>
      </c>
      <c r="C218" s="78">
        <v>1.5</v>
      </c>
      <c r="D218" s="419">
        <v>0</v>
      </c>
      <c r="E218" s="77" t="s">
        <v>611</v>
      </c>
    </row>
    <row r="219" spans="1:5" x14ac:dyDescent="0.25">
      <c r="A219" s="679" t="s">
        <v>227</v>
      </c>
      <c r="B219" s="76" t="s">
        <v>7</v>
      </c>
      <c r="C219" s="78">
        <v>0.4</v>
      </c>
      <c r="D219" s="419">
        <v>0</v>
      </c>
      <c r="E219" s="77" t="s">
        <v>608</v>
      </c>
    </row>
    <row r="220" spans="1:5" x14ac:dyDescent="0.25">
      <c r="A220" s="679" t="s">
        <v>242</v>
      </c>
      <c r="B220" s="76" t="s">
        <v>7</v>
      </c>
      <c r="C220" s="78">
        <v>2.82</v>
      </c>
      <c r="D220" s="419" t="s">
        <v>900</v>
      </c>
      <c r="E220" s="77" t="s">
        <v>617</v>
      </c>
    </row>
    <row r="221" spans="1:5" x14ac:dyDescent="0.25">
      <c r="A221" s="679" t="s">
        <v>618</v>
      </c>
      <c r="B221" s="76" t="s">
        <v>7</v>
      </c>
      <c r="C221" s="78">
        <v>0</v>
      </c>
      <c r="D221" s="419">
        <v>0</v>
      </c>
      <c r="E221" s="77">
        <v>3</v>
      </c>
    </row>
    <row r="222" spans="1:5" x14ac:dyDescent="0.25">
      <c r="A222" s="679" t="s">
        <v>322</v>
      </c>
      <c r="B222" s="76" t="s">
        <v>7</v>
      </c>
      <c r="C222" s="78">
        <v>0.2</v>
      </c>
      <c r="D222" s="419">
        <v>0</v>
      </c>
      <c r="E222" s="77" t="s">
        <v>611</v>
      </c>
    </row>
    <row r="223" spans="1:5" x14ac:dyDescent="0.25">
      <c r="A223" s="679" t="s">
        <v>212</v>
      </c>
      <c r="B223" s="76" t="s">
        <v>7</v>
      </c>
      <c r="C223" s="78">
        <v>0.85</v>
      </c>
      <c r="D223" s="419" t="s">
        <v>892</v>
      </c>
      <c r="E223" s="77" t="s">
        <v>614</v>
      </c>
    </row>
    <row r="224" spans="1:5" x14ac:dyDescent="0.25">
      <c r="A224" s="679" t="s">
        <v>220</v>
      </c>
      <c r="B224" s="76" t="s">
        <v>7</v>
      </c>
      <c r="C224" s="78">
        <v>0.4</v>
      </c>
      <c r="D224" s="419">
        <v>0</v>
      </c>
      <c r="E224" s="77" t="s">
        <v>611</v>
      </c>
    </row>
    <row r="225" spans="1:5" x14ac:dyDescent="0.25">
      <c r="A225" s="679" t="s">
        <v>253</v>
      </c>
      <c r="B225" s="76" t="s">
        <v>7</v>
      </c>
      <c r="C225" s="78">
        <v>2</v>
      </c>
      <c r="D225" s="419" t="s">
        <v>890</v>
      </c>
      <c r="E225" s="77" t="s">
        <v>598</v>
      </c>
    </row>
    <row r="226" spans="1:5" x14ac:dyDescent="0.25">
      <c r="A226" s="679" t="s">
        <v>336</v>
      </c>
      <c r="B226" s="76" t="s">
        <v>7</v>
      </c>
      <c r="C226" s="78">
        <v>2</v>
      </c>
      <c r="D226" s="419">
        <v>0</v>
      </c>
      <c r="E226" s="77">
        <v>2.2000000000000002</v>
      </c>
    </row>
    <row r="227" spans="1:5" x14ac:dyDescent="0.25">
      <c r="A227" s="679" t="s">
        <v>619</v>
      </c>
      <c r="B227" s="76" t="s">
        <v>7</v>
      </c>
      <c r="C227" s="78">
        <v>0.3</v>
      </c>
      <c r="D227" s="419">
        <v>0</v>
      </c>
      <c r="E227" s="77">
        <v>7.9</v>
      </c>
    </row>
    <row r="228" spans="1:5" x14ac:dyDescent="0.25">
      <c r="A228" s="679" t="s">
        <v>213</v>
      </c>
      <c r="B228" s="76" t="s">
        <v>7</v>
      </c>
      <c r="C228" s="78">
        <v>0.4</v>
      </c>
      <c r="D228" s="419" t="s">
        <v>888</v>
      </c>
      <c r="E228" s="77" t="s">
        <v>614</v>
      </c>
    </row>
    <row r="229" spans="1:5" x14ac:dyDescent="0.25">
      <c r="A229" s="679" t="s">
        <v>228</v>
      </c>
      <c r="B229" s="76" t="s">
        <v>7</v>
      </c>
      <c r="C229" s="78">
        <v>1</v>
      </c>
      <c r="D229" s="419">
        <v>0</v>
      </c>
      <c r="E229" s="77" t="s">
        <v>608</v>
      </c>
    </row>
    <row r="230" spans="1:5" x14ac:dyDescent="0.25">
      <c r="A230" s="679" t="s">
        <v>229</v>
      </c>
      <c r="B230" s="76" t="s">
        <v>7</v>
      </c>
      <c r="C230" s="78">
        <v>1</v>
      </c>
      <c r="D230" s="419">
        <v>0</v>
      </c>
      <c r="E230" s="77" t="s">
        <v>608</v>
      </c>
    </row>
    <row r="231" spans="1:5" x14ac:dyDescent="0.25">
      <c r="A231" s="679" t="s">
        <v>327</v>
      </c>
      <c r="B231" s="76" t="s">
        <v>7</v>
      </c>
      <c r="C231" s="78">
        <v>0.6</v>
      </c>
      <c r="D231" s="419">
        <v>0</v>
      </c>
      <c r="E231" s="77" t="s">
        <v>617</v>
      </c>
    </row>
    <row r="232" spans="1:5" x14ac:dyDescent="0.25">
      <c r="A232" s="679" t="s">
        <v>208</v>
      </c>
      <c r="B232" s="76" t="s">
        <v>7</v>
      </c>
      <c r="C232" s="78">
        <v>3</v>
      </c>
      <c r="D232" s="419">
        <v>0</v>
      </c>
      <c r="E232" s="77">
        <v>1.5</v>
      </c>
    </row>
    <row r="233" spans="1:5" x14ac:dyDescent="0.25">
      <c r="A233" s="679" t="s">
        <v>243</v>
      </c>
      <c r="B233" s="76" t="s">
        <v>7</v>
      </c>
      <c r="C233" s="78">
        <v>1.3</v>
      </c>
      <c r="D233" s="419" t="s">
        <v>876</v>
      </c>
      <c r="E233" s="77" t="s">
        <v>617</v>
      </c>
    </row>
    <row r="234" spans="1:5" x14ac:dyDescent="0.25">
      <c r="A234" s="679" t="s">
        <v>323</v>
      </c>
      <c r="B234" s="76" t="s">
        <v>7</v>
      </c>
      <c r="C234" s="78">
        <v>1.8</v>
      </c>
      <c r="D234" s="419">
        <v>0</v>
      </c>
      <c r="E234" s="77" t="s">
        <v>611</v>
      </c>
    </row>
    <row r="235" spans="1:5" x14ac:dyDescent="0.25">
      <c r="A235" s="679" t="s">
        <v>620</v>
      </c>
      <c r="B235" s="76" t="s">
        <v>7</v>
      </c>
      <c r="C235" s="78">
        <v>1</v>
      </c>
      <c r="D235" s="419" t="s">
        <v>876</v>
      </c>
      <c r="E235" s="77">
        <v>3.2</v>
      </c>
    </row>
    <row r="236" spans="1:5" x14ac:dyDescent="0.25">
      <c r="A236" s="679" t="s">
        <v>325</v>
      </c>
      <c r="B236" s="76" t="s">
        <v>7</v>
      </c>
      <c r="C236" s="78">
        <v>2.5</v>
      </c>
      <c r="D236" s="419" t="s">
        <v>895</v>
      </c>
      <c r="E236" s="77">
        <v>1</v>
      </c>
    </row>
    <row r="237" spans="1:5" x14ac:dyDescent="0.25">
      <c r="A237" s="679" t="s">
        <v>622</v>
      </c>
      <c r="B237" s="76" t="s">
        <v>7</v>
      </c>
      <c r="C237" s="78">
        <v>0</v>
      </c>
      <c r="D237" s="419">
        <v>0</v>
      </c>
      <c r="E237" s="77">
        <v>2</v>
      </c>
    </row>
    <row r="238" spans="1:5" x14ac:dyDescent="0.25">
      <c r="A238" s="679" t="s">
        <v>623</v>
      </c>
      <c r="B238" s="76" t="s">
        <v>7</v>
      </c>
      <c r="C238" s="78">
        <v>1</v>
      </c>
      <c r="D238" s="419">
        <v>0</v>
      </c>
      <c r="E238" s="77" t="s">
        <v>624</v>
      </c>
    </row>
    <row r="239" spans="1:5" x14ac:dyDescent="0.25">
      <c r="A239" s="679" t="s">
        <v>201</v>
      </c>
      <c r="B239" s="76" t="s">
        <v>7</v>
      </c>
      <c r="C239" s="78">
        <v>0.3</v>
      </c>
      <c r="D239" s="419">
        <v>0</v>
      </c>
      <c r="E239" s="77" t="s">
        <v>612</v>
      </c>
    </row>
    <row r="240" spans="1:5" x14ac:dyDescent="0.25">
      <c r="A240" s="679" t="s">
        <v>244</v>
      </c>
      <c r="B240" s="76" t="s">
        <v>7</v>
      </c>
      <c r="C240" s="78">
        <v>1</v>
      </c>
      <c r="D240" s="419">
        <v>0</v>
      </c>
      <c r="E240" s="77" t="s">
        <v>617</v>
      </c>
    </row>
    <row r="241" spans="1:5" x14ac:dyDescent="0.25">
      <c r="A241" s="679" t="s">
        <v>214</v>
      </c>
      <c r="B241" s="76" t="s">
        <v>7</v>
      </c>
      <c r="C241" s="78">
        <v>2</v>
      </c>
      <c r="D241" s="419" t="s">
        <v>883</v>
      </c>
      <c r="E241" s="77" t="s">
        <v>614</v>
      </c>
    </row>
    <row r="242" spans="1:5" x14ac:dyDescent="0.25">
      <c r="A242" s="679" t="s">
        <v>204</v>
      </c>
      <c r="B242" s="76" t="s">
        <v>7</v>
      </c>
      <c r="C242" s="78">
        <v>3</v>
      </c>
      <c r="D242" s="419" t="s">
        <v>885</v>
      </c>
      <c r="E242" s="77" t="s">
        <v>612</v>
      </c>
    </row>
    <row r="243" spans="1:5" x14ac:dyDescent="0.25">
      <c r="A243" s="679" t="s">
        <v>245</v>
      </c>
      <c r="B243" s="76" t="s">
        <v>7</v>
      </c>
      <c r="C243" s="78">
        <v>0.15</v>
      </c>
      <c r="D243" s="419">
        <v>0</v>
      </c>
      <c r="E243" s="77" t="s">
        <v>617</v>
      </c>
    </row>
    <row r="244" spans="1:5" x14ac:dyDescent="0.25">
      <c r="A244" s="679" t="s">
        <v>324</v>
      </c>
      <c r="B244" s="76" t="s">
        <v>7</v>
      </c>
      <c r="C244" s="78">
        <v>0.6</v>
      </c>
      <c r="D244" s="419">
        <v>0</v>
      </c>
      <c r="E244" s="77" t="s">
        <v>611</v>
      </c>
    </row>
    <row r="245" spans="1:5" x14ac:dyDescent="0.25">
      <c r="A245" s="679" t="s">
        <v>230</v>
      </c>
      <c r="B245" s="76" t="s">
        <v>7</v>
      </c>
      <c r="C245" s="78">
        <v>2.4</v>
      </c>
      <c r="D245" s="419" t="s">
        <v>882</v>
      </c>
      <c r="E245" s="77" t="s">
        <v>608</v>
      </c>
    </row>
    <row r="246" spans="1:5" x14ac:dyDescent="0.25">
      <c r="A246" s="679" t="s">
        <v>231</v>
      </c>
      <c r="B246" s="76" t="s">
        <v>7</v>
      </c>
      <c r="C246" s="78">
        <v>0.2</v>
      </c>
      <c r="D246" s="419">
        <v>0</v>
      </c>
      <c r="E246" s="77" t="s">
        <v>608</v>
      </c>
    </row>
    <row r="247" spans="1:5" x14ac:dyDescent="0.25">
      <c r="A247" s="679" t="s">
        <v>202</v>
      </c>
      <c r="B247" s="76" t="s">
        <v>7</v>
      </c>
      <c r="C247" s="78">
        <v>0</v>
      </c>
      <c r="D247" s="419">
        <v>0</v>
      </c>
      <c r="E247" s="77" t="s">
        <v>612</v>
      </c>
    </row>
    <row r="248" spans="1:5" x14ac:dyDescent="0.25">
      <c r="A248" s="679" t="s">
        <v>209</v>
      </c>
      <c r="B248" s="76" t="s">
        <v>7</v>
      </c>
      <c r="C248" s="78">
        <v>0.75</v>
      </c>
      <c r="D248" s="419" t="s">
        <v>901</v>
      </c>
      <c r="E248" s="77" t="s">
        <v>609</v>
      </c>
    </row>
    <row r="249" spans="1:5" x14ac:dyDescent="0.25">
      <c r="A249" s="679" t="s">
        <v>625</v>
      </c>
      <c r="B249" s="76" t="s">
        <v>7</v>
      </c>
      <c r="C249" s="78">
        <v>3</v>
      </c>
      <c r="D249" s="419" t="s">
        <v>891</v>
      </c>
      <c r="E249" s="77"/>
    </row>
    <row r="250" spans="1:5" x14ac:dyDescent="0.25">
      <c r="A250" s="679" t="s">
        <v>237</v>
      </c>
      <c r="B250" s="76" t="s">
        <v>7</v>
      </c>
      <c r="C250" s="78">
        <v>2</v>
      </c>
      <c r="D250" s="419">
        <v>0</v>
      </c>
      <c r="E250" s="77" t="s">
        <v>615</v>
      </c>
    </row>
    <row r="251" spans="1:5" x14ac:dyDescent="0.25">
      <c r="A251" s="679" t="s">
        <v>626</v>
      </c>
      <c r="B251" s="76" t="s">
        <v>7</v>
      </c>
      <c r="C251" s="78">
        <v>0</v>
      </c>
      <c r="D251" s="419" t="s">
        <v>888</v>
      </c>
      <c r="E251" s="77">
        <v>1</v>
      </c>
    </row>
    <row r="252" spans="1:5" x14ac:dyDescent="0.25">
      <c r="A252" s="679" t="s">
        <v>246</v>
      </c>
      <c r="B252" s="76" t="s">
        <v>7</v>
      </c>
      <c r="C252" s="78">
        <v>0.15</v>
      </c>
      <c r="D252" s="419">
        <v>0</v>
      </c>
      <c r="E252" s="77" t="s">
        <v>617</v>
      </c>
    </row>
    <row r="253" spans="1:5" x14ac:dyDescent="0.25">
      <c r="A253" s="679" t="s">
        <v>627</v>
      </c>
      <c r="B253" s="76" t="s">
        <v>7</v>
      </c>
      <c r="C253" s="78">
        <v>0.4</v>
      </c>
      <c r="D253" s="419">
        <v>0</v>
      </c>
      <c r="E253" s="77">
        <v>8.5</v>
      </c>
    </row>
    <row r="254" spans="1:5" x14ac:dyDescent="0.25">
      <c r="A254" s="679" t="s">
        <v>247</v>
      </c>
      <c r="B254" s="76" t="s">
        <v>7</v>
      </c>
      <c r="C254" s="78">
        <v>0.1</v>
      </c>
      <c r="D254" s="419">
        <v>0</v>
      </c>
      <c r="E254" s="77" t="s">
        <v>617</v>
      </c>
    </row>
    <row r="255" spans="1:5" x14ac:dyDescent="0.25">
      <c r="A255" s="679" t="s">
        <v>232</v>
      </c>
      <c r="B255" s="76" t="s">
        <v>7</v>
      </c>
      <c r="C255" s="78">
        <v>2</v>
      </c>
      <c r="D255" s="419" t="s">
        <v>884</v>
      </c>
      <c r="E255" s="77" t="s">
        <v>608</v>
      </c>
    </row>
    <row r="256" spans="1:5" x14ac:dyDescent="0.25">
      <c r="A256" s="679" t="s">
        <v>628</v>
      </c>
      <c r="B256" s="76" t="s">
        <v>7</v>
      </c>
      <c r="C256" s="78">
        <v>0.6</v>
      </c>
      <c r="D256" s="419">
        <v>0</v>
      </c>
      <c r="E256" s="77" t="s">
        <v>617</v>
      </c>
    </row>
    <row r="257" spans="1:5" x14ac:dyDescent="0.25">
      <c r="A257" s="679" t="s">
        <v>221</v>
      </c>
      <c r="B257" s="76" t="s">
        <v>7</v>
      </c>
      <c r="C257" s="78">
        <v>2</v>
      </c>
      <c r="D257" s="419">
        <v>0</v>
      </c>
      <c r="E257" s="77" t="s">
        <v>611</v>
      </c>
    </row>
    <row r="258" spans="1:5" x14ac:dyDescent="0.25">
      <c r="A258" s="679" t="s">
        <v>233</v>
      </c>
      <c r="B258" s="76" t="s">
        <v>7</v>
      </c>
      <c r="C258" s="78">
        <v>2</v>
      </c>
      <c r="D258" s="419" t="s">
        <v>878</v>
      </c>
      <c r="E258" s="77" t="s">
        <v>608</v>
      </c>
    </row>
    <row r="259" spans="1:5" x14ac:dyDescent="0.25">
      <c r="A259" s="679" t="s">
        <v>234</v>
      </c>
      <c r="B259" s="76" t="s">
        <v>7</v>
      </c>
      <c r="C259" s="78">
        <v>0.4</v>
      </c>
      <c r="D259" s="419" t="s">
        <v>882</v>
      </c>
      <c r="E259" s="77" t="s">
        <v>608</v>
      </c>
    </row>
    <row r="260" spans="1:5" x14ac:dyDescent="0.25">
      <c r="A260" s="679" t="s">
        <v>235</v>
      </c>
      <c r="B260" s="76" t="s">
        <v>7</v>
      </c>
      <c r="C260" s="78">
        <v>1.65</v>
      </c>
      <c r="D260" s="419" t="s">
        <v>902</v>
      </c>
      <c r="E260" s="77" t="s">
        <v>608</v>
      </c>
    </row>
    <row r="261" spans="1:5" x14ac:dyDescent="0.25">
      <c r="A261" s="679" t="s">
        <v>238</v>
      </c>
      <c r="B261" s="76" t="s">
        <v>7</v>
      </c>
      <c r="C261" s="78">
        <v>1.4</v>
      </c>
      <c r="D261" s="419">
        <v>0</v>
      </c>
      <c r="E261" s="77" t="s">
        <v>615</v>
      </c>
    </row>
    <row r="262" spans="1:5" x14ac:dyDescent="0.25">
      <c r="A262" s="679" t="s">
        <v>326</v>
      </c>
      <c r="B262" s="76" t="s">
        <v>7</v>
      </c>
      <c r="C262" s="78">
        <v>2.5</v>
      </c>
      <c r="D262" s="419">
        <v>0</v>
      </c>
      <c r="E262" s="77" t="s">
        <v>617</v>
      </c>
    </row>
    <row r="263" spans="1:5" x14ac:dyDescent="0.25">
      <c r="A263" s="679" t="s">
        <v>215</v>
      </c>
      <c r="B263" s="76" t="s">
        <v>7</v>
      </c>
      <c r="C263" s="78">
        <v>2</v>
      </c>
      <c r="D263" s="419">
        <v>0</v>
      </c>
      <c r="E263" s="77" t="s">
        <v>614</v>
      </c>
    </row>
    <row r="264" spans="1:5" x14ac:dyDescent="0.25">
      <c r="A264" s="679" t="s">
        <v>203</v>
      </c>
      <c r="B264" s="76" t="s">
        <v>7</v>
      </c>
      <c r="C264" s="78">
        <v>1.2</v>
      </c>
      <c r="D264" s="419">
        <v>0</v>
      </c>
      <c r="E264" s="77">
        <v>2</v>
      </c>
    </row>
    <row r="265" spans="1:5" x14ac:dyDescent="0.25">
      <c r="A265" s="679" t="s">
        <v>239</v>
      </c>
      <c r="B265" s="76" t="s">
        <v>7</v>
      </c>
      <c r="C265" s="78">
        <v>1.2</v>
      </c>
      <c r="D265" s="419">
        <v>0</v>
      </c>
      <c r="E265" s="77" t="s">
        <v>615</v>
      </c>
    </row>
    <row r="266" spans="1:5" x14ac:dyDescent="0.25">
      <c r="A266" s="679" t="s">
        <v>629</v>
      </c>
      <c r="B266" s="76" t="s">
        <v>7</v>
      </c>
      <c r="C266" s="78">
        <v>0</v>
      </c>
      <c r="D266" s="419">
        <v>0</v>
      </c>
      <c r="E266" s="77">
        <v>3.4</v>
      </c>
    </row>
    <row r="267" spans="1:5" x14ac:dyDescent="0.25">
      <c r="A267" s="679" t="s">
        <v>222</v>
      </c>
      <c r="B267" s="76" t="s">
        <v>7</v>
      </c>
      <c r="C267" s="78">
        <v>3.5</v>
      </c>
      <c r="D267" s="419">
        <v>0</v>
      </c>
      <c r="E267" s="77">
        <v>1</v>
      </c>
    </row>
    <row r="268" spans="1:5" x14ac:dyDescent="0.25">
      <c r="A268" s="679" t="s">
        <v>248</v>
      </c>
      <c r="B268" s="76" t="s">
        <v>7</v>
      </c>
      <c r="C268" s="78">
        <v>0.1</v>
      </c>
      <c r="D268" s="419">
        <v>0</v>
      </c>
      <c r="E268" s="77" t="s">
        <v>617</v>
      </c>
    </row>
    <row r="269" spans="1:5" x14ac:dyDescent="0.25">
      <c r="A269" s="679" t="s">
        <v>205</v>
      </c>
      <c r="B269" s="76" t="s">
        <v>7</v>
      </c>
      <c r="C269" s="78">
        <v>1</v>
      </c>
      <c r="D269" s="419">
        <v>0</v>
      </c>
      <c r="E269" s="77" t="s">
        <v>612</v>
      </c>
    </row>
    <row r="270" spans="1:5" x14ac:dyDescent="0.25">
      <c r="A270" s="679" t="s">
        <v>630</v>
      </c>
      <c r="B270" s="76" t="s">
        <v>7</v>
      </c>
      <c r="C270" s="78">
        <v>0.4</v>
      </c>
      <c r="D270" s="419">
        <v>0</v>
      </c>
      <c r="E270" s="77" t="s">
        <v>805</v>
      </c>
    </row>
    <row r="271" spans="1:5" x14ac:dyDescent="0.25">
      <c r="A271" s="679" t="s">
        <v>210</v>
      </c>
      <c r="B271" s="76" t="s">
        <v>7</v>
      </c>
      <c r="C271" s="78">
        <v>0.8</v>
      </c>
      <c r="D271" s="419">
        <v>0</v>
      </c>
      <c r="E271" s="77" t="s">
        <v>609</v>
      </c>
    </row>
    <row r="272" spans="1:5" x14ac:dyDescent="0.25">
      <c r="A272" s="680" t="s">
        <v>631</v>
      </c>
      <c r="B272" s="76" t="s">
        <v>9</v>
      </c>
      <c r="C272" s="78">
        <v>7.66</v>
      </c>
      <c r="D272" s="419" t="s">
        <v>890</v>
      </c>
      <c r="E272" s="77">
        <v>1.5</v>
      </c>
    </row>
    <row r="273" spans="1:5" x14ac:dyDescent="0.25">
      <c r="A273" s="679" t="s">
        <v>264</v>
      </c>
      <c r="B273" s="76" t="s">
        <v>9</v>
      </c>
      <c r="C273" s="78">
        <v>1.5</v>
      </c>
      <c r="D273" s="419">
        <v>0</v>
      </c>
      <c r="E273" s="77" t="s">
        <v>632</v>
      </c>
    </row>
    <row r="274" spans="1:5" x14ac:dyDescent="0.25">
      <c r="A274" s="679" t="s">
        <v>254</v>
      </c>
      <c r="B274" s="76" t="s">
        <v>9</v>
      </c>
      <c r="C274" s="78">
        <v>2</v>
      </c>
      <c r="D274" s="419">
        <v>0</v>
      </c>
      <c r="E274" s="77">
        <v>2.1</v>
      </c>
    </row>
    <row r="275" spans="1:5" x14ac:dyDescent="0.25">
      <c r="A275" s="679" t="s">
        <v>271</v>
      </c>
      <c r="B275" s="76" t="s">
        <v>9</v>
      </c>
      <c r="C275" s="78">
        <v>3</v>
      </c>
      <c r="D275" s="419" t="s">
        <v>893</v>
      </c>
      <c r="E275" s="77" t="s">
        <v>633</v>
      </c>
    </row>
    <row r="276" spans="1:5" x14ac:dyDescent="0.25">
      <c r="A276" s="679" t="s">
        <v>265</v>
      </c>
      <c r="B276" s="76" t="s">
        <v>9</v>
      </c>
      <c r="C276" s="78">
        <v>0.5</v>
      </c>
      <c r="D276" s="419">
        <v>0</v>
      </c>
      <c r="E276" s="77" t="s">
        <v>632</v>
      </c>
    </row>
    <row r="277" spans="1:5" x14ac:dyDescent="0.25">
      <c r="A277" s="679" t="s">
        <v>337</v>
      </c>
      <c r="B277" s="76" t="s">
        <v>9</v>
      </c>
      <c r="C277" s="78">
        <v>6.1</v>
      </c>
      <c r="D277" s="419">
        <v>0</v>
      </c>
      <c r="E277" s="77">
        <v>2</v>
      </c>
    </row>
    <row r="278" spans="1:5" x14ac:dyDescent="0.25">
      <c r="A278" s="679" t="s">
        <v>272</v>
      </c>
      <c r="B278" s="76" t="s">
        <v>9</v>
      </c>
      <c r="C278" s="78">
        <v>5.2</v>
      </c>
      <c r="D278" s="419" t="s">
        <v>875</v>
      </c>
      <c r="E278" s="77" t="s">
        <v>633</v>
      </c>
    </row>
    <row r="279" spans="1:5" x14ac:dyDescent="0.25">
      <c r="A279" s="679" t="s">
        <v>338</v>
      </c>
      <c r="B279" s="76" t="s">
        <v>9</v>
      </c>
      <c r="C279" s="78">
        <v>0.02</v>
      </c>
      <c r="D279" s="419" t="s">
        <v>903</v>
      </c>
      <c r="E279" s="77" t="s">
        <v>634</v>
      </c>
    </row>
    <row r="280" spans="1:5" x14ac:dyDescent="0.25">
      <c r="A280" s="679" t="s">
        <v>333</v>
      </c>
      <c r="B280" s="76" t="s">
        <v>9</v>
      </c>
      <c r="C280" s="78">
        <v>1</v>
      </c>
      <c r="D280" s="419">
        <v>0</v>
      </c>
      <c r="E280" s="77">
        <v>2.1</v>
      </c>
    </row>
    <row r="281" spans="1:5" x14ac:dyDescent="0.25">
      <c r="A281" s="679" t="s">
        <v>635</v>
      </c>
      <c r="B281" s="76" t="s">
        <v>9</v>
      </c>
      <c r="C281" s="78">
        <v>0</v>
      </c>
      <c r="D281" s="419">
        <v>0</v>
      </c>
      <c r="E281" s="77">
        <v>4.7</v>
      </c>
    </row>
    <row r="282" spans="1:5" x14ac:dyDescent="0.25">
      <c r="A282" s="679" t="s">
        <v>636</v>
      </c>
      <c r="B282" s="76" t="s">
        <v>9</v>
      </c>
      <c r="C282" s="78">
        <v>0</v>
      </c>
      <c r="D282" s="419">
        <v>0</v>
      </c>
      <c r="E282" s="77">
        <v>2.5</v>
      </c>
    </row>
    <row r="283" spans="1:5" x14ac:dyDescent="0.25">
      <c r="A283" s="679" t="s">
        <v>255</v>
      </c>
      <c r="B283" s="76" t="s">
        <v>9</v>
      </c>
      <c r="C283" s="78">
        <v>3</v>
      </c>
      <c r="D283" s="419">
        <v>0</v>
      </c>
      <c r="E283" s="77" t="s">
        <v>637</v>
      </c>
    </row>
    <row r="284" spans="1:5" x14ac:dyDescent="0.25">
      <c r="A284" s="679" t="s">
        <v>266</v>
      </c>
      <c r="B284" s="76" t="s">
        <v>9</v>
      </c>
      <c r="C284" s="78">
        <v>0.5</v>
      </c>
      <c r="D284" s="419">
        <v>0</v>
      </c>
      <c r="E284" s="77" t="s">
        <v>632</v>
      </c>
    </row>
    <row r="285" spans="1:5" x14ac:dyDescent="0.25">
      <c r="A285" s="679" t="s">
        <v>256</v>
      </c>
      <c r="B285" s="76" t="s">
        <v>9</v>
      </c>
      <c r="C285" s="78">
        <v>0.5</v>
      </c>
      <c r="D285" s="419">
        <v>0</v>
      </c>
      <c r="E285" s="77">
        <v>0.5</v>
      </c>
    </row>
    <row r="286" spans="1:5" x14ac:dyDescent="0.25">
      <c r="A286" s="679" t="s">
        <v>638</v>
      </c>
      <c r="B286" s="76" t="s">
        <v>9</v>
      </c>
      <c r="C286" s="78">
        <v>1</v>
      </c>
      <c r="D286" s="419" t="s">
        <v>889</v>
      </c>
      <c r="E286" s="77">
        <v>1.6</v>
      </c>
    </row>
    <row r="287" spans="1:5" x14ac:dyDescent="0.25">
      <c r="A287" s="679" t="s">
        <v>273</v>
      </c>
      <c r="B287" s="76" t="s">
        <v>9</v>
      </c>
      <c r="C287" s="78">
        <v>0.23</v>
      </c>
      <c r="D287" s="419" t="s">
        <v>904</v>
      </c>
      <c r="E287" s="77" t="s">
        <v>639</v>
      </c>
    </row>
    <row r="288" spans="1:5" x14ac:dyDescent="0.25">
      <c r="A288" s="679" t="s">
        <v>329</v>
      </c>
      <c r="B288" s="76" t="s">
        <v>9</v>
      </c>
      <c r="C288" s="78">
        <v>2</v>
      </c>
      <c r="D288" s="419" t="s">
        <v>905</v>
      </c>
      <c r="E288" s="77">
        <v>1</v>
      </c>
    </row>
    <row r="289" spans="1:5" x14ac:dyDescent="0.25">
      <c r="A289" s="679" t="s">
        <v>640</v>
      </c>
      <c r="B289" s="76" t="s">
        <v>9</v>
      </c>
      <c r="C289" s="78">
        <v>0</v>
      </c>
      <c r="D289" s="419">
        <v>0</v>
      </c>
      <c r="E289" s="77">
        <v>6</v>
      </c>
    </row>
    <row r="290" spans="1:5" x14ac:dyDescent="0.25">
      <c r="A290" s="679" t="s">
        <v>277</v>
      </c>
      <c r="B290" s="76" t="s">
        <v>9</v>
      </c>
      <c r="C290" s="78">
        <v>2.8</v>
      </c>
      <c r="D290" s="419" t="s">
        <v>885</v>
      </c>
      <c r="E290" s="77" t="s">
        <v>641</v>
      </c>
    </row>
    <row r="291" spans="1:5" x14ac:dyDescent="0.25">
      <c r="A291" s="679" t="s">
        <v>257</v>
      </c>
      <c r="B291" s="76" t="s">
        <v>9</v>
      </c>
      <c r="C291" s="78">
        <v>1.5</v>
      </c>
      <c r="D291" s="419">
        <v>0</v>
      </c>
      <c r="E291" s="77" t="s">
        <v>637</v>
      </c>
    </row>
    <row r="292" spans="1:5" x14ac:dyDescent="0.25">
      <c r="A292" s="679" t="s">
        <v>258</v>
      </c>
      <c r="B292" s="76" t="s">
        <v>9</v>
      </c>
      <c r="C292" s="78">
        <v>0.625</v>
      </c>
      <c r="D292" s="419">
        <v>0</v>
      </c>
      <c r="E292" s="77" t="s">
        <v>637</v>
      </c>
    </row>
    <row r="293" spans="1:5" x14ac:dyDescent="0.25">
      <c r="A293" s="679" t="s">
        <v>267</v>
      </c>
      <c r="B293" s="76" t="s">
        <v>9</v>
      </c>
      <c r="C293" s="78">
        <v>1.7</v>
      </c>
      <c r="D293" s="419" t="s">
        <v>906</v>
      </c>
      <c r="E293" s="77" t="s">
        <v>632</v>
      </c>
    </row>
    <row r="294" spans="1:5" x14ac:dyDescent="0.25">
      <c r="A294" s="679" t="s">
        <v>642</v>
      </c>
      <c r="B294" s="76" t="s">
        <v>9</v>
      </c>
      <c r="C294" s="78">
        <v>1.5</v>
      </c>
      <c r="D294" s="419" t="s">
        <v>884</v>
      </c>
      <c r="E294" s="77">
        <v>1.25</v>
      </c>
    </row>
    <row r="295" spans="1:5" x14ac:dyDescent="0.25">
      <c r="A295" s="679" t="s">
        <v>328</v>
      </c>
      <c r="B295" s="76" t="s">
        <v>9</v>
      </c>
      <c r="C295" s="78">
        <v>2</v>
      </c>
      <c r="D295" s="419">
        <v>0</v>
      </c>
      <c r="E295" s="77" t="s">
        <v>632</v>
      </c>
    </row>
    <row r="296" spans="1:5" x14ac:dyDescent="0.25">
      <c r="A296" s="679" t="s">
        <v>268</v>
      </c>
      <c r="B296" s="76" t="s">
        <v>9</v>
      </c>
      <c r="C296" s="78">
        <v>1</v>
      </c>
      <c r="D296" s="419">
        <v>0</v>
      </c>
      <c r="E296" s="77" t="s">
        <v>632</v>
      </c>
    </row>
    <row r="297" spans="1:5" x14ac:dyDescent="0.25">
      <c r="A297" s="679" t="s">
        <v>279</v>
      </c>
      <c r="B297" s="76" t="s">
        <v>9</v>
      </c>
      <c r="C297" s="78">
        <v>1</v>
      </c>
      <c r="D297" s="419">
        <v>0</v>
      </c>
      <c r="E297" s="77" t="s">
        <v>641</v>
      </c>
    </row>
    <row r="298" spans="1:5" x14ac:dyDescent="0.25">
      <c r="A298" s="679" t="s">
        <v>621</v>
      </c>
      <c r="B298" s="76" t="s">
        <v>9</v>
      </c>
      <c r="C298" s="78">
        <v>1.35</v>
      </c>
      <c r="D298" s="419" t="s">
        <v>907</v>
      </c>
      <c r="E298" s="77">
        <v>4.5</v>
      </c>
    </row>
    <row r="299" spans="1:5" x14ac:dyDescent="0.25">
      <c r="A299" s="679" t="s">
        <v>274</v>
      </c>
      <c r="B299" s="76" t="s">
        <v>9</v>
      </c>
      <c r="C299" s="78">
        <v>2.2999999999999998</v>
      </c>
      <c r="D299" s="419" t="s">
        <v>895</v>
      </c>
      <c r="E299" s="77">
        <v>1.25</v>
      </c>
    </row>
    <row r="300" spans="1:5" x14ac:dyDescent="0.25">
      <c r="A300" s="679" t="s">
        <v>259</v>
      </c>
      <c r="B300" s="76" t="s">
        <v>9</v>
      </c>
      <c r="C300" s="78">
        <v>1.2</v>
      </c>
      <c r="D300" s="419">
        <v>0</v>
      </c>
      <c r="E300" s="77" t="s">
        <v>637</v>
      </c>
    </row>
    <row r="301" spans="1:5" x14ac:dyDescent="0.25">
      <c r="A301" s="679" t="s">
        <v>280</v>
      </c>
      <c r="B301" s="76" t="s">
        <v>9</v>
      </c>
      <c r="C301" s="78">
        <v>2.2000000000000002</v>
      </c>
      <c r="D301" s="419">
        <v>0</v>
      </c>
      <c r="E301" s="77" t="s">
        <v>641</v>
      </c>
    </row>
    <row r="302" spans="1:5" x14ac:dyDescent="0.25">
      <c r="A302" s="679" t="s">
        <v>275</v>
      </c>
      <c r="B302" s="76" t="s">
        <v>9</v>
      </c>
      <c r="C302" s="78">
        <v>1.8</v>
      </c>
      <c r="D302" s="419" t="s">
        <v>876</v>
      </c>
      <c r="E302" s="77" t="s">
        <v>633</v>
      </c>
    </row>
    <row r="303" spans="1:5" x14ac:dyDescent="0.25">
      <c r="A303" s="679" t="s">
        <v>284</v>
      </c>
      <c r="B303" s="76" t="s">
        <v>9</v>
      </c>
      <c r="C303" s="78">
        <v>1.4</v>
      </c>
      <c r="D303" s="419" t="s">
        <v>882</v>
      </c>
      <c r="E303" s="77" t="s">
        <v>802</v>
      </c>
    </row>
    <row r="304" spans="1:5" x14ac:dyDescent="0.25">
      <c r="A304" s="679" t="s">
        <v>281</v>
      </c>
      <c r="B304" s="76" t="s">
        <v>9</v>
      </c>
      <c r="C304" s="78">
        <v>1.1000000000000001</v>
      </c>
      <c r="D304" s="419">
        <v>0</v>
      </c>
      <c r="E304" s="77" t="s">
        <v>641</v>
      </c>
    </row>
    <row r="305" spans="1:5" x14ac:dyDescent="0.25">
      <c r="A305" s="679" t="s">
        <v>260</v>
      </c>
      <c r="B305" s="76" t="s">
        <v>9</v>
      </c>
      <c r="C305" s="78">
        <v>1.4</v>
      </c>
      <c r="D305" s="419">
        <v>0</v>
      </c>
      <c r="E305" s="77" t="s">
        <v>637</v>
      </c>
    </row>
    <row r="306" spans="1:5" x14ac:dyDescent="0.25">
      <c r="A306" s="679" t="s">
        <v>276</v>
      </c>
      <c r="B306" s="76" t="s">
        <v>9</v>
      </c>
      <c r="C306" s="78">
        <v>1</v>
      </c>
      <c r="D306" s="419">
        <v>0</v>
      </c>
      <c r="E306" s="77" t="s">
        <v>643</v>
      </c>
    </row>
    <row r="307" spans="1:5" x14ac:dyDescent="0.25">
      <c r="A307" s="679" t="s">
        <v>261</v>
      </c>
      <c r="B307" s="76" t="s">
        <v>9</v>
      </c>
      <c r="C307" s="78">
        <v>0.68</v>
      </c>
      <c r="D307" s="419">
        <v>0</v>
      </c>
      <c r="E307" s="77">
        <v>0</v>
      </c>
    </row>
    <row r="308" spans="1:5" x14ac:dyDescent="0.25">
      <c r="A308" s="679" t="s">
        <v>262</v>
      </c>
      <c r="B308" s="76" t="s">
        <v>9</v>
      </c>
      <c r="C308" s="78">
        <v>1</v>
      </c>
      <c r="D308" s="419">
        <v>0</v>
      </c>
      <c r="E308" s="77" t="s">
        <v>637</v>
      </c>
    </row>
    <row r="309" spans="1:5" x14ac:dyDescent="0.25">
      <c r="A309" s="679" t="s">
        <v>263</v>
      </c>
      <c r="B309" s="76" t="s">
        <v>9</v>
      </c>
      <c r="C309" s="78">
        <v>0.6</v>
      </c>
      <c r="D309" s="419">
        <v>0</v>
      </c>
      <c r="E309" s="77" t="s">
        <v>637</v>
      </c>
    </row>
    <row r="310" spans="1:5" x14ac:dyDescent="0.25">
      <c r="A310" s="679" t="s">
        <v>269</v>
      </c>
      <c r="B310" s="76" t="s">
        <v>9</v>
      </c>
      <c r="C310" s="78">
        <v>3.4</v>
      </c>
      <c r="D310" s="419" t="s">
        <v>908</v>
      </c>
      <c r="E310" s="77" t="s">
        <v>632</v>
      </c>
    </row>
    <row r="311" spans="1:5" x14ac:dyDescent="0.25">
      <c r="A311" s="679" t="s">
        <v>278</v>
      </c>
      <c r="B311" s="76" t="s">
        <v>9</v>
      </c>
      <c r="C311" s="78">
        <v>1</v>
      </c>
      <c r="D311" s="419">
        <v>0</v>
      </c>
      <c r="E311" s="77">
        <v>1.6</v>
      </c>
    </row>
    <row r="312" spans="1:5" x14ac:dyDescent="0.25">
      <c r="A312" s="679" t="s">
        <v>282</v>
      </c>
      <c r="B312" s="76" t="s">
        <v>9</v>
      </c>
      <c r="C312" s="78">
        <v>0.3</v>
      </c>
      <c r="D312" s="419">
        <v>0</v>
      </c>
      <c r="E312" s="77" t="s">
        <v>641</v>
      </c>
    </row>
    <row r="313" spans="1:5" x14ac:dyDescent="0.25">
      <c r="A313" s="679" t="s">
        <v>270</v>
      </c>
      <c r="B313" s="76" t="s">
        <v>9</v>
      </c>
      <c r="C313" s="78">
        <v>1.5</v>
      </c>
      <c r="D313" s="419" t="s">
        <v>909</v>
      </c>
      <c r="E313" s="77" t="s">
        <v>632</v>
      </c>
    </row>
    <row r="314" spans="1:5" x14ac:dyDescent="0.25">
      <c r="A314" s="679" t="s">
        <v>283</v>
      </c>
      <c r="B314" s="76" t="s">
        <v>9</v>
      </c>
      <c r="C314" s="78">
        <v>7.6</v>
      </c>
      <c r="D314" s="419">
        <v>0</v>
      </c>
      <c r="E314" s="77">
        <v>5.5</v>
      </c>
    </row>
    <row r="315" spans="1:5" x14ac:dyDescent="0.25">
      <c r="A315" s="679" t="s">
        <v>85</v>
      </c>
      <c r="B315" s="76" t="s">
        <v>20</v>
      </c>
      <c r="C315" s="78">
        <v>2</v>
      </c>
      <c r="D315" s="419">
        <v>0</v>
      </c>
      <c r="E315" s="77">
        <v>1</v>
      </c>
    </row>
    <row r="316" spans="1:5" x14ac:dyDescent="0.25">
      <c r="A316" s="679" t="s">
        <v>644</v>
      </c>
      <c r="B316" s="76" t="s">
        <v>20</v>
      </c>
      <c r="C316" s="78">
        <v>2</v>
      </c>
      <c r="D316" s="419" t="s">
        <v>882</v>
      </c>
      <c r="E316" s="77" t="s">
        <v>731</v>
      </c>
    </row>
    <row r="317" spans="1:5" x14ac:dyDescent="0.25">
      <c r="A317" s="679" t="s">
        <v>91</v>
      </c>
      <c r="B317" s="76" t="s">
        <v>20</v>
      </c>
      <c r="C317" s="78">
        <v>2</v>
      </c>
      <c r="D317" s="419">
        <v>0</v>
      </c>
      <c r="E317" s="77" t="s">
        <v>645</v>
      </c>
    </row>
    <row r="318" spans="1:5" x14ac:dyDescent="0.25">
      <c r="A318" s="679" t="s">
        <v>73</v>
      </c>
      <c r="B318" s="76" t="s">
        <v>20</v>
      </c>
      <c r="C318" s="78">
        <v>0.4</v>
      </c>
      <c r="D318" s="419">
        <v>0</v>
      </c>
      <c r="E318" s="77" t="s">
        <v>646</v>
      </c>
    </row>
    <row r="319" spans="1:5" x14ac:dyDescent="0.25">
      <c r="A319" s="679" t="s">
        <v>86</v>
      </c>
      <c r="B319" s="76" t="s">
        <v>20</v>
      </c>
      <c r="C319" s="78">
        <v>1</v>
      </c>
      <c r="D319" s="419">
        <v>0</v>
      </c>
      <c r="E319" s="77">
        <v>0.5</v>
      </c>
    </row>
    <row r="320" spans="1:5" x14ac:dyDescent="0.25">
      <c r="A320" s="679" t="s">
        <v>87</v>
      </c>
      <c r="B320" s="76" t="s">
        <v>20</v>
      </c>
      <c r="C320" s="78">
        <v>1.5</v>
      </c>
      <c r="D320" s="419">
        <v>0</v>
      </c>
      <c r="E320" s="77">
        <v>1</v>
      </c>
    </row>
    <row r="321" spans="1:5" x14ac:dyDescent="0.25">
      <c r="A321" s="679" t="s">
        <v>74</v>
      </c>
      <c r="B321" s="76" t="s">
        <v>20</v>
      </c>
      <c r="C321" s="78">
        <v>0.2</v>
      </c>
      <c r="D321" s="419" t="s">
        <v>885</v>
      </c>
      <c r="E321" s="77" t="s">
        <v>646</v>
      </c>
    </row>
    <row r="322" spans="1:5" x14ac:dyDescent="0.25">
      <c r="A322" s="679" t="s">
        <v>647</v>
      </c>
      <c r="B322" s="76" t="s">
        <v>20</v>
      </c>
      <c r="C322" s="78">
        <v>3</v>
      </c>
      <c r="D322" s="419">
        <v>0</v>
      </c>
      <c r="E322" s="77">
        <v>4</v>
      </c>
    </row>
    <row r="323" spans="1:5" x14ac:dyDescent="0.25">
      <c r="A323" s="679" t="s">
        <v>75</v>
      </c>
      <c r="B323" s="76" t="s">
        <v>20</v>
      </c>
      <c r="C323" s="78">
        <v>1.5</v>
      </c>
      <c r="D323" s="419">
        <v>0</v>
      </c>
      <c r="E323" s="77" t="s">
        <v>646</v>
      </c>
    </row>
    <row r="324" spans="1:5" x14ac:dyDescent="0.25">
      <c r="A324" s="679" t="s">
        <v>92</v>
      </c>
      <c r="B324" s="76" t="s">
        <v>20</v>
      </c>
      <c r="C324" s="78">
        <v>2</v>
      </c>
      <c r="D324" s="419" t="s">
        <v>876</v>
      </c>
      <c r="E324" s="77" t="s">
        <v>645</v>
      </c>
    </row>
    <row r="325" spans="1:5" x14ac:dyDescent="0.25">
      <c r="A325" s="679" t="s">
        <v>312</v>
      </c>
      <c r="B325" s="76" t="s">
        <v>20</v>
      </c>
      <c r="C325" s="78">
        <v>0.8</v>
      </c>
      <c r="D325" s="419">
        <v>0</v>
      </c>
      <c r="E325" s="77" t="s">
        <v>646</v>
      </c>
    </row>
    <row r="326" spans="1:5" x14ac:dyDescent="0.25">
      <c r="A326" s="679" t="s">
        <v>80</v>
      </c>
      <c r="B326" s="76" t="s">
        <v>20</v>
      </c>
      <c r="C326" s="78">
        <v>0.6</v>
      </c>
      <c r="D326" s="419">
        <v>0</v>
      </c>
      <c r="E326" s="77" t="s">
        <v>648</v>
      </c>
    </row>
    <row r="327" spans="1:5" x14ac:dyDescent="0.25">
      <c r="A327" s="679" t="s">
        <v>81</v>
      </c>
      <c r="B327" s="76" t="s">
        <v>20</v>
      </c>
      <c r="C327" s="78">
        <v>0</v>
      </c>
      <c r="D327" s="419">
        <v>0</v>
      </c>
      <c r="E327" s="77" t="s">
        <v>648</v>
      </c>
    </row>
    <row r="328" spans="1:5" x14ac:dyDescent="0.25">
      <c r="A328" s="679" t="s">
        <v>93</v>
      </c>
      <c r="B328" s="76" t="s">
        <v>20</v>
      </c>
      <c r="C328" s="78">
        <v>0</v>
      </c>
      <c r="D328" s="419" t="s">
        <v>910</v>
      </c>
      <c r="E328" s="77" t="s">
        <v>645</v>
      </c>
    </row>
    <row r="329" spans="1:5" x14ac:dyDescent="0.25">
      <c r="A329" s="679" t="s">
        <v>82</v>
      </c>
      <c r="B329" s="76" t="s">
        <v>20</v>
      </c>
      <c r="C329" s="78">
        <v>0</v>
      </c>
      <c r="D329" s="419">
        <v>0</v>
      </c>
      <c r="E329" s="77" t="s">
        <v>648</v>
      </c>
    </row>
    <row r="330" spans="1:5" x14ac:dyDescent="0.25">
      <c r="A330" s="679" t="s">
        <v>88</v>
      </c>
      <c r="B330" s="76" t="s">
        <v>20</v>
      </c>
      <c r="C330" s="78">
        <v>1.1000000000000001</v>
      </c>
      <c r="D330" s="419">
        <v>0</v>
      </c>
      <c r="E330" s="77" t="s">
        <v>649</v>
      </c>
    </row>
    <row r="331" spans="1:5" x14ac:dyDescent="0.25">
      <c r="A331" s="679" t="s">
        <v>72</v>
      </c>
      <c r="B331" s="76" t="s">
        <v>20</v>
      </c>
      <c r="C331" s="78">
        <v>7</v>
      </c>
      <c r="D331" s="419">
        <v>0</v>
      </c>
      <c r="E331" s="77">
        <v>4</v>
      </c>
    </row>
    <row r="332" spans="1:5" x14ac:dyDescent="0.25">
      <c r="A332" s="679" t="s">
        <v>89</v>
      </c>
      <c r="B332" s="76" t="s">
        <v>20</v>
      </c>
      <c r="C332" s="78">
        <v>1</v>
      </c>
      <c r="D332" s="419" t="s">
        <v>876</v>
      </c>
      <c r="E332" s="77" t="s">
        <v>648</v>
      </c>
    </row>
    <row r="333" spans="1:5" x14ac:dyDescent="0.25">
      <c r="A333" s="679" t="s">
        <v>78</v>
      </c>
      <c r="B333" s="76" t="s">
        <v>20</v>
      </c>
      <c r="C333" s="78">
        <v>0.2</v>
      </c>
      <c r="D333" s="419">
        <v>0</v>
      </c>
      <c r="E333" s="77" t="s">
        <v>646</v>
      </c>
    </row>
    <row r="334" spans="1:5" x14ac:dyDescent="0.25">
      <c r="A334" s="679" t="s">
        <v>77</v>
      </c>
      <c r="B334" s="76" t="s">
        <v>20</v>
      </c>
      <c r="C334" s="78">
        <v>0.4</v>
      </c>
      <c r="D334" s="419" t="s">
        <v>878</v>
      </c>
      <c r="E334" s="77" t="s">
        <v>646</v>
      </c>
    </row>
    <row r="335" spans="1:5" x14ac:dyDescent="0.25">
      <c r="A335" s="679" t="s">
        <v>650</v>
      </c>
      <c r="B335" s="76" t="s">
        <v>20</v>
      </c>
      <c r="C335" s="78">
        <v>0</v>
      </c>
      <c r="D335" s="419">
        <v>0</v>
      </c>
      <c r="E335" s="77">
        <v>2</v>
      </c>
    </row>
    <row r="336" spans="1:5" x14ac:dyDescent="0.25">
      <c r="A336" s="679" t="s">
        <v>76</v>
      </c>
      <c r="B336" s="76" t="s">
        <v>20</v>
      </c>
      <c r="C336" s="78">
        <v>1.1499999999999999</v>
      </c>
      <c r="D336" s="419">
        <v>0</v>
      </c>
      <c r="E336" s="77" t="s">
        <v>646</v>
      </c>
    </row>
    <row r="337" spans="1:5" x14ac:dyDescent="0.25">
      <c r="A337" s="679" t="s">
        <v>651</v>
      </c>
      <c r="B337" s="76" t="s">
        <v>20</v>
      </c>
      <c r="C337" s="78">
        <v>1.4</v>
      </c>
      <c r="D337" s="419" t="s">
        <v>882</v>
      </c>
      <c r="E337" s="77">
        <v>1</v>
      </c>
    </row>
    <row r="338" spans="1:5" x14ac:dyDescent="0.25">
      <c r="A338" s="679" t="s">
        <v>83</v>
      </c>
      <c r="B338" s="76" t="s">
        <v>20</v>
      </c>
      <c r="C338" s="78">
        <v>2.7</v>
      </c>
      <c r="D338" s="419" t="s">
        <v>911</v>
      </c>
      <c r="E338" s="77" t="s">
        <v>648</v>
      </c>
    </row>
    <row r="339" spans="1:5" x14ac:dyDescent="0.25">
      <c r="A339" s="679" t="s">
        <v>79</v>
      </c>
      <c r="B339" s="76" t="s">
        <v>20</v>
      </c>
      <c r="C339" s="78">
        <v>0.16</v>
      </c>
      <c r="D339" s="419">
        <v>0</v>
      </c>
      <c r="E339" s="77" t="s">
        <v>646</v>
      </c>
    </row>
    <row r="340" spans="1:5" x14ac:dyDescent="0.25">
      <c r="A340" s="679" t="s">
        <v>90</v>
      </c>
      <c r="B340" s="76" t="s">
        <v>20</v>
      </c>
      <c r="C340" s="78">
        <v>0.4</v>
      </c>
      <c r="D340" s="419">
        <v>0</v>
      </c>
      <c r="E340" s="77" t="s">
        <v>652</v>
      </c>
    </row>
    <row r="341" spans="1:5" x14ac:dyDescent="0.25">
      <c r="A341" s="679" t="s">
        <v>84</v>
      </c>
      <c r="B341" s="76" t="s">
        <v>20</v>
      </c>
      <c r="C341" s="78">
        <v>3</v>
      </c>
      <c r="D341" s="419" t="s">
        <v>890</v>
      </c>
      <c r="E341" s="77" t="s">
        <v>648</v>
      </c>
    </row>
    <row r="342" spans="1:5" x14ac:dyDescent="0.25">
      <c r="A342" s="679" t="s">
        <v>653</v>
      </c>
      <c r="B342" s="76" t="s">
        <v>20</v>
      </c>
      <c r="C342" s="78">
        <v>0</v>
      </c>
      <c r="D342" s="419">
        <v>0</v>
      </c>
      <c r="E342" s="77">
        <v>4.2</v>
      </c>
    </row>
    <row r="343" spans="1:5" x14ac:dyDescent="0.25">
      <c r="A343" s="679" t="s">
        <v>654</v>
      </c>
      <c r="B343" s="76" t="s">
        <v>20</v>
      </c>
      <c r="C343" s="78">
        <v>2</v>
      </c>
      <c r="D343" s="419">
        <v>0</v>
      </c>
      <c r="E343" s="77">
        <v>0.7</v>
      </c>
    </row>
    <row r="344" spans="1:5" x14ac:dyDescent="0.25">
      <c r="A344" s="679" t="s">
        <v>94</v>
      </c>
      <c r="B344" s="76" t="s">
        <v>20</v>
      </c>
      <c r="C344" s="78">
        <v>2</v>
      </c>
      <c r="D344" s="419">
        <v>0</v>
      </c>
      <c r="E344" s="77">
        <v>2</v>
      </c>
    </row>
    <row r="345" spans="1:5" x14ac:dyDescent="0.25">
      <c r="A345" s="679" t="s">
        <v>655</v>
      </c>
      <c r="B345" s="76" t="s">
        <v>20</v>
      </c>
      <c r="C345" s="78">
        <v>0</v>
      </c>
      <c r="D345" s="419">
        <v>0</v>
      </c>
      <c r="E345" s="77">
        <v>8.6</v>
      </c>
    </row>
    <row r="346" spans="1:5" x14ac:dyDescent="0.25">
      <c r="A346" s="679" t="s">
        <v>95</v>
      </c>
      <c r="B346" s="76" t="s">
        <v>20</v>
      </c>
      <c r="C346" s="78">
        <v>2.6</v>
      </c>
      <c r="D346" s="419" t="s">
        <v>889</v>
      </c>
      <c r="E346" s="77" t="s">
        <v>645</v>
      </c>
    </row>
    <row r="347" spans="1:5" x14ac:dyDescent="0.25">
      <c r="A347" s="679" t="s">
        <v>96</v>
      </c>
      <c r="B347" s="76" t="s">
        <v>20</v>
      </c>
      <c r="C347" s="78">
        <v>1</v>
      </c>
      <c r="D347" s="419">
        <v>0</v>
      </c>
      <c r="E347" s="77" t="s">
        <v>645</v>
      </c>
    </row>
    <row r="348" spans="1:5" x14ac:dyDescent="0.25">
      <c r="A348" s="678" t="s">
        <v>304</v>
      </c>
      <c r="B348" s="76" t="s">
        <v>2</v>
      </c>
      <c r="C348" s="78">
        <v>1</v>
      </c>
      <c r="D348" s="419">
        <v>0</v>
      </c>
      <c r="E348" s="77" t="s">
        <v>656</v>
      </c>
    </row>
    <row r="349" spans="1:5" x14ac:dyDescent="0.25">
      <c r="A349" s="678" t="s">
        <v>71</v>
      </c>
      <c r="B349" s="76" t="s">
        <v>2</v>
      </c>
      <c r="C349" s="78">
        <v>2</v>
      </c>
      <c r="D349" s="419">
        <v>0</v>
      </c>
      <c r="E349" s="77" t="s">
        <v>657</v>
      </c>
    </row>
    <row r="350" spans="1:5" x14ac:dyDescent="0.25">
      <c r="A350" s="678" t="s">
        <v>308</v>
      </c>
      <c r="B350" s="76" t="s">
        <v>2</v>
      </c>
      <c r="C350" s="78">
        <v>5.3</v>
      </c>
      <c r="D350" s="419">
        <v>0</v>
      </c>
      <c r="E350" s="77" t="s">
        <v>657</v>
      </c>
    </row>
    <row r="351" spans="1:5" x14ac:dyDescent="0.25">
      <c r="A351" s="678" t="s">
        <v>297</v>
      </c>
      <c r="B351" s="76" t="s">
        <v>2</v>
      </c>
      <c r="C351" s="78">
        <v>2</v>
      </c>
      <c r="D351" s="419">
        <v>0</v>
      </c>
      <c r="E351" s="116">
        <v>1.5</v>
      </c>
    </row>
    <row r="352" spans="1:5" x14ac:dyDescent="0.25">
      <c r="A352" s="678" t="s">
        <v>298</v>
      </c>
      <c r="B352" s="76" t="s">
        <v>2</v>
      </c>
      <c r="C352" s="78">
        <v>0</v>
      </c>
      <c r="D352" s="419" t="s">
        <v>892</v>
      </c>
      <c r="E352" s="77" t="s">
        <v>658</v>
      </c>
    </row>
    <row r="353" spans="1:5" x14ac:dyDescent="0.25">
      <c r="A353" s="678" t="s">
        <v>305</v>
      </c>
      <c r="B353" s="76" t="s">
        <v>2</v>
      </c>
      <c r="C353" s="78">
        <v>2</v>
      </c>
      <c r="D353" s="419">
        <v>0</v>
      </c>
      <c r="E353" s="77" t="s">
        <v>656</v>
      </c>
    </row>
    <row r="354" spans="1:5" x14ac:dyDescent="0.25">
      <c r="A354" s="678" t="s">
        <v>294</v>
      </c>
      <c r="B354" s="76" t="s">
        <v>2</v>
      </c>
      <c r="C354" s="78">
        <v>2</v>
      </c>
      <c r="D354" s="419" t="s">
        <v>878</v>
      </c>
      <c r="E354" s="77" t="s">
        <v>659</v>
      </c>
    </row>
    <row r="355" spans="1:5" x14ac:dyDescent="0.25">
      <c r="A355" s="678" t="s">
        <v>299</v>
      </c>
      <c r="B355" s="76" t="s">
        <v>2</v>
      </c>
      <c r="C355" s="78">
        <v>0.2</v>
      </c>
      <c r="D355" s="419">
        <v>0</v>
      </c>
      <c r="E355" s="77" t="s">
        <v>658</v>
      </c>
    </row>
    <row r="356" spans="1:5" x14ac:dyDescent="0.25">
      <c r="A356" s="678" t="s">
        <v>300</v>
      </c>
      <c r="B356" s="76" t="s">
        <v>2</v>
      </c>
      <c r="C356" s="78">
        <v>2.5</v>
      </c>
      <c r="D356" s="419" t="s">
        <v>878</v>
      </c>
      <c r="E356" s="77" t="s">
        <v>658</v>
      </c>
    </row>
    <row r="357" spans="1:5" x14ac:dyDescent="0.25">
      <c r="A357" s="678" t="s">
        <v>660</v>
      </c>
      <c r="B357" s="76" t="s">
        <v>2</v>
      </c>
      <c r="C357" s="78">
        <v>4.8</v>
      </c>
      <c r="D357" s="419" t="s">
        <v>896</v>
      </c>
      <c r="E357" s="77" t="s">
        <v>659</v>
      </c>
    </row>
    <row r="358" spans="1:5" x14ac:dyDescent="0.25">
      <c r="A358" s="678" t="s">
        <v>309</v>
      </c>
      <c r="B358" s="76" t="s">
        <v>2</v>
      </c>
      <c r="C358" s="78">
        <v>2</v>
      </c>
      <c r="D358" s="419">
        <v>0</v>
      </c>
      <c r="E358" s="77" t="s">
        <v>657</v>
      </c>
    </row>
    <row r="359" spans="1:5" x14ac:dyDescent="0.25">
      <c r="A359" s="678" t="s">
        <v>310</v>
      </c>
      <c r="B359" s="76" t="s">
        <v>2</v>
      </c>
      <c r="C359" s="78">
        <v>3.2</v>
      </c>
      <c r="D359" s="419" t="s">
        <v>879</v>
      </c>
      <c r="E359" s="77" t="s">
        <v>657</v>
      </c>
    </row>
    <row r="360" spans="1:5" x14ac:dyDescent="0.25">
      <c r="A360" s="678" t="s">
        <v>335</v>
      </c>
      <c r="B360" s="76" t="s">
        <v>2</v>
      </c>
      <c r="C360" s="78">
        <v>0</v>
      </c>
      <c r="D360" s="419">
        <v>0</v>
      </c>
      <c r="E360" s="116">
        <v>3</v>
      </c>
    </row>
    <row r="361" spans="1:5" x14ac:dyDescent="0.25">
      <c r="A361" s="678" t="s">
        <v>661</v>
      </c>
      <c r="B361" s="76" t="s">
        <v>2</v>
      </c>
      <c r="C361" s="78">
        <v>1.2</v>
      </c>
      <c r="D361" s="419">
        <v>0</v>
      </c>
      <c r="E361" s="116">
        <v>2.2000000000000002</v>
      </c>
    </row>
    <row r="362" spans="1:5" x14ac:dyDescent="0.25">
      <c r="A362" s="678" t="s">
        <v>301</v>
      </c>
      <c r="B362" s="76" t="s">
        <v>2</v>
      </c>
      <c r="C362" s="78">
        <v>0.5</v>
      </c>
      <c r="D362" s="419">
        <v>0</v>
      </c>
      <c r="E362" s="77" t="s">
        <v>658</v>
      </c>
    </row>
    <row r="363" spans="1:5" x14ac:dyDescent="0.25">
      <c r="A363" s="678" t="s">
        <v>306</v>
      </c>
      <c r="B363" s="76" t="s">
        <v>2</v>
      </c>
      <c r="C363" s="78">
        <v>1.3</v>
      </c>
      <c r="D363" s="419">
        <v>0</v>
      </c>
      <c r="E363" s="77" t="s">
        <v>656</v>
      </c>
    </row>
    <row r="364" spans="1:5" x14ac:dyDescent="0.25">
      <c r="A364" s="678" t="s">
        <v>331</v>
      </c>
      <c r="B364" s="76" t="s">
        <v>2</v>
      </c>
      <c r="C364" s="78">
        <v>0.6</v>
      </c>
      <c r="D364" s="419">
        <v>0</v>
      </c>
      <c r="E364" s="77" t="s">
        <v>658</v>
      </c>
    </row>
    <row r="365" spans="1:5" x14ac:dyDescent="0.25">
      <c r="A365" s="678" t="s">
        <v>302</v>
      </c>
      <c r="B365" s="76" t="s">
        <v>2</v>
      </c>
      <c r="C365" s="78">
        <v>1</v>
      </c>
      <c r="D365" s="419" t="s">
        <v>882</v>
      </c>
      <c r="E365" s="77" t="s">
        <v>658</v>
      </c>
    </row>
    <row r="366" spans="1:5" x14ac:dyDescent="0.25">
      <c r="A366" s="678" t="s">
        <v>303</v>
      </c>
      <c r="B366" s="76" t="s">
        <v>2</v>
      </c>
      <c r="C366" s="78">
        <v>0</v>
      </c>
      <c r="D366" s="419">
        <v>0</v>
      </c>
      <c r="E366" s="77" t="s">
        <v>658</v>
      </c>
    </row>
    <row r="367" spans="1:5" x14ac:dyDescent="0.25">
      <c r="A367" s="678" t="s">
        <v>307</v>
      </c>
      <c r="B367" s="76" t="s">
        <v>2</v>
      </c>
      <c r="C367" s="78">
        <v>2</v>
      </c>
      <c r="D367" s="419">
        <v>0</v>
      </c>
      <c r="E367" s="77" t="s">
        <v>656</v>
      </c>
    </row>
    <row r="368" spans="1:5" x14ac:dyDescent="0.25">
      <c r="A368" s="678" t="s">
        <v>311</v>
      </c>
      <c r="B368" s="76" t="s">
        <v>2</v>
      </c>
      <c r="C368" s="78">
        <v>2</v>
      </c>
      <c r="D368" s="419">
        <v>0</v>
      </c>
      <c r="E368" s="77" t="s">
        <v>657</v>
      </c>
    </row>
    <row r="369" spans="1:5" x14ac:dyDescent="0.25">
      <c r="A369" s="678" t="s">
        <v>662</v>
      </c>
      <c r="B369" s="76" t="s">
        <v>2</v>
      </c>
      <c r="C369" s="420">
        <v>1.9</v>
      </c>
      <c r="D369" s="419">
        <v>0</v>
      </c>
      <c r="E369" s="77">
        <v>4.5</v>
      </c>
    </row>
    <row r="370" spans="1:5" x14ac:dyDescent="0.25">
      <c r="A370" s="681" t="s">
        <v>334</v>
      </c>
      <c r="B370" s="10"/>
      <c r="C370" s="456">
        <v>534.44000000000005</v>
      </c>
      <c r="D370" s="457" t="s">
        <v>912</v>
      </c>
      <c r="E370" s="77"/>
    </row>
    <row r="371" spans="1:5" x14ac:dyDescent="0.25">
      <c r="A371" s="682" t="s">
        <v>732</v>
      </c>
    </row>
  </sheetData>
  <mergeCells count="1">
    <mergeCell ref="A4:E4"/>
  </mergeCells>
  <pageMargins left="0.25590551181102361" right="0.25590551181102361" top="0.39370078740157477" bottom="0.39370078740157477" header="0.3" footer="0.3"/>
  <pageSetup paperSize="9" scale="10"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U86"/>
  <sheetViews>
    <sheetView showRowColHeaders="0" zoomScaleNormal="100" workbookViewId="0"/>
  </sheetViews>
  <sheetFormatPr defaultRowHeight="15" x14ac:dyDescent="0.25"/>
  <cols>
    <col min="1" max="1" width="41.140625" customWidth="1"/>
    <col min="2" max="2" width="33.85546875" bestFit="1" customWidth="1"/>
    <col min="3" max="3" width="21.42578125" customWidth="1"/>
    <col min="4" max="8" width="15.28515625" customWidth="1"/>
    <col min="9" max="10" width="18.7109375" style="467" customWidth="1"/>
    <col min="11" max="11" width="19.7109375" customWidth="1"/>
    <col min="12" max="13" width="15.28515625" customWidth="1"/>
    <col min="14" max="14" width="13.7109375" customWidth="1"/>
    <col min="15" max="15" width="14.140625" customWidth="1"/>
    <col min="16" max="17" width="14.140625" style="24" customWidth="1"/>
    <col min="18" max="18" width="13.5703125" style="24" customWidth="1"/>
    <col min="19" max="19" width="13.140625" style="24" customWidth="1"/>
    <col min="20" max="20" width="13.42578125" style="24" customWidth="1"/>
    <col min="21" max="21" width="9.7109375" style="24" bestFit="1" customWidth="1"/>
  </cols>
  <sheetData>
    <row r="1" spans="1:21" ht="15" customHeight="1" x14ac:dyDescent="0.25">
      <c r="Q1"/>
      <c r="R1"/>
      <c r="S1"/>
      <c r="T1"/>
      <c r="U1"/>
    </row>
    <row r="2" spans="1:21" ht="15" customHeight="1" x14ac:dyDescent="0.25">
      <c r="Q2"/>
      <c r="R2"/>
      <c r="S2"/>
      <c r="T2"/>
      <c r="U2"/>
    </row>
    <row r="3" spans="1:21" ht="26.25" x14ac:dyDescent="0.4">
      <c r="A3" s="16" t="s">
        <v>442</v>
      </c>
      <c r="P3"/>
      <c r="Q3"/>
      <c r="R3"/>
      <c r="S3"/>
      <c r="T3"/>
      <c r="U3"/>
    </row>
    <row r="4" spans="1:21" ht="30" customHeight="1" x14ac:dyDescent="0.25">
      <c r="A4" s="728" t="s">
        <v>832</v>
      </c>
      <c r="B4" s="728"/>
      <c r="C4" s="728"/>
      <c r="D4" s="728"/>
      <c r="E4" s="728"/>
      <c r="F4" s="728"/>
      <c r="G4" s="728"/>
      <c r="H4" s="728"/>
      <c r="I4" s="506"/>
      <c r="J4" s="506"/>
      <c r="P4"/>
      <c r="Q4"/>
      <c r="R4"/>
      <c r="S4"/>
      <c r="T4"/>
      <c r="U4"/>
    </row>
    <row r="5" spans="1:21" x14ac:dyDescent="0.25">
      <c r="A5" s="446"/>
      <c r="B5" s="446"/>
      <c r="C5" s="446"/>
      <c r="D5" s="446"/>
      <c r="E5" s="446"/>
      <c r="F5" s="446"/>
      <c r="G5" s="446"/>
      <c r="H5" s="446"/>
      <c r="I5" s="506"/>
      <c r="J5" s="506"/>
      <c r="P5"/>
      <c r="Q5"/>
      <c r="R5"/>
      <c r="S5"/>
      <c r="T5"/>
      <c r="U5"/>
    </row>
    <row r="6" spans="1:21" ht="21" x14ac:dyDescent="0.35">
      <c r="A6" s="729" t="s">
        <v>986</v>
      </c>
      <c r="B6" s="730"/>
      <c r="C6" s="730"/>
      <c r="D6" s="730"/>
      <c r="E6" s="730"/>
      <c r="F6" s="730"/>
      <c r="G6" s="730"/>
      <c r="H6" s="730"/>
      <c r="I6" s="730"/>
      <c r="J6" s="730"/>
      <c r="K6" s="730"/>
      <c r="P6"/>
      <c r="Q6"/>
      <c r="R6"/>
      <c r="S6"/>
      <c r="T6"/>
      <c r="U6"/>
    </row>
    <row r="7" spans="1:21" x14ac:dyDescent="0.25">
      <c r="A7" s="469" t="s">
        <v>21</v>
      </c>
      <c r="B7" s="469">
        <v>2012</v>
      </c>
      <c r="C7" s="469">
        <v>2013</v>
      </c>
      <c r="D7" s="469">
        <v>2014</v>
      </c>
      <c r="E7" s="469">
        <v>2015</v>
      </c>
      <c r="F7" s="469">
        <v>2016</v>
      </c>
      <c r="G7" s="469">
        <v>2017</v>
      </c>
      <c r="H7" s="469">
        <v>2018</v>
      </c>
      <c r="I7" s="469" t="s">
        <v>991</v>
      </c>
      <c r="J7" s="469" t="s">
        <v>992</v>
      </c>
      <c r="K7" s="17" t="s">
        <v>838</v>
      </c>
      <c r="P7"/>
      <c r="Q7"/>
      <c r="R7"/>
      <c r="S7"/>
      <c r="T7"/>
      <c r="U7"/>
    </row>
    <row r="8" spans="1:21" x14ac:dyDescent="0.25">
      <c r="A8" s="509" t="s">
        <v>940</v>
      </c>
      <c r="B8" s="458">
        <v>8945</v>
      </c>
      <c r="C8" s="458">
        <v>7750</v>
      </c>
      <c r="D8" s="458">
        <v>7125</v>
      </c>
      <c r="E8" s="458">
        <v>7320</v>
      </c>
      <c r="F8" s="458">
        <v>8050</v>
      </c>
      <c r="G8" s="458">
        <v>8615</v>
      </c>
      <c r="H8" s="458">
        <v>8850</v>
      </c>
      <c r="I8" s="254">
        <f>($H8-$B8)/$B8</f>
        <v>-1.0620458356623811E-2</v>
      </c>
      <c r="J8" s="254">
        <f>($H8-$G8)/$G8</f>
        <v>2.7278003482298318E-2</v>
      </c>
      <c r="K8" s="9"/>
      <c r="P8"/>
      <c r="Q8"/>
      <c r="R8"/>
      <c r="S8"/>
      <c r="T8"/>
      <c r="U8"/>
    </row>
    <row r="9" spans="1:21" x14ac:dyDescent="0.25">
      <c r="A9" s="509" t="s">
        <v>941</v>
      </c>
      <c r="B9" s="458">
        <v>895</v>
      </c>
      <c r="C9" s="458">
        <v>1900</v>
      </c>
      <c r="D9" s="458">
        <v>1880</v>
      </c>
      <c r="E9" s="458">
        <v>1435</v>
      </c>
      <c r="F9" s="458">
        <v>1390</v>
      </c>
      <c r="G9" s="458">
        <v>1550</v>
      </c>
      <c r="H9" s="458">
        <v>2035</v>
      </c>
      <c r="I9" s="254">
        <f t="shared" ref="I9:I17" si="0">($H9-$B9)/$B9</f>
        <v>1.2737430167597765</v>
      </c>
      <c r="J9" s="254">
        <f t="shared" ref="J9:J17" si="1">($H9-$G9)/$G9</f>
        <v>0.31290322580645163</v>
      </c>
      <c r="K9" s="9"/>
      <c r="P9"/>
      <c r="Q9"/>
      <c r="R9"/>
      <c r="S9"/>
      <c r="T9"/>
      <c r="U9"/>
    </row>
    <row r="10" spans="1:21" x14ac:dyDescent="0.25">
      <c r="A10" s="509" t="s">
        <v>445</v>
      </c>
      <c r="B10" s="458">
        <v>1765</v>
      </c>
      <c r="C10" s="458">
        <v>1960</v>
      </c>
      <c r="D10" s="458">
        <v>1605</v>
      </c>
      <c r="E10" s="458">
        <v>1685</v>
      </c>
      <c r="F10" s="458">
        <v>1670</v>
      </c>
      <c r="G10" s="458">
        <v>1645</v>
      </c>
      <c r="H10" s="458">
        <v>1695</v>
      </c>
      <c r="I10" s="254">
        <f t="shared" si="0"/>
        <v>-3.9660056657223795E-2</v>
      </c>
      <c r="J10" s="254">
        <f t="shared" si="1"/>
        <v>3.0395136778115502E-2</v>
      </c>
      <c r="K10" s="9"/>
      <c r="P10"/>
      <c r="Q10"/>
      <c r="R10"/>
      <c r="S10"/>
      <c r="T10"/>
      <c r="U10"/>
    </row>
    <row r="11" spans="1:21" x14ac:dyDescent="0.25">
      <c r="A11" s="509" t="s">
        <v>446</v>
      </c>
      <c r="B11" s="458">
        <v>860</v>
      </c>
      <c r="C11" s="458">
        <v>1270</v>
      </c>
      <c r="D11" s="458">
        <v>1380</v>
      </c>
      <c r="E11" s="458">
        <v>2095</v>
      </c>
      <c r="F11" s="458">
        <v>885</v>
      </c>
      <c r="G11" s="458">
        <v>770</v>
      </c>
      <c r="H11" s="458">
        <v>965</v>
      </c>
      <c r="I11" s="254">
        <f t="shared" si="0"/>
        <v>0.12209302325581395</v>
      </c>
      <c r="J11" s="254">
        <f t="shared" si="1"/>
        <v>0.25324675324675322</v>
      </c>
      <c r="K11" s="9"/>
      <c r="P11"/>
      <c r="Q11"/>
      <c r="R11"/>
      <c r="S11"/>
      <c r="T11"/>
      <c r="U11"/>
    </row>
    <row r="12" spans="1:21" x14ac:dyDescent="0.25">
      <c r="A12" s="509" t="s">
        <v>987</v>
      </c>
      <c r="B12" s="458">
        <v>5785</v>
      </c>
      <c r="C12" s="458">
        <v>4875</v>
      </c>
      <c r="D12" s="458">
        <v>4185</v>
      </c>
      <c r="E12" s="458">
        <v>4155</v>
      </c>
      <c r="F12" s="458">
        <v>4060</v>
      </c>
      <c r="G12" s="458">
        <v>4610</v>
      </c>
      <c r="H12" s="458">
        <v>4780</v>
      </c>
      <c r="I12" s="254">
        <f t="shared" si="0"/>
        <v>-0.17372515125324114</v>
      </c>
      <c r="J12" s="254">
        <f t="shared" si="1"/>
        <v>3.6876355748373099E-2</v>
      </c>
      <c r="K12" s="9"/>
      <c r="P12"/>
      <c r="Q12"/>
      <c r="R12"/>
      <c r="S12"/>
      <c r="T12"/>
      <c r="U12"/>
    </row>
    <row r="13" spans="1:21" x14ac:dyDescent="0.25">
      <c r="A13" s="509" t="s">
        <v>988</v>
      </c>
      <c r="B13" s="458">
        <v>4150</v>
      </c>
      <c r="C13" s="458">
        <v>3595</v>
      </c>
      <c r="D13" s="458">
        <v>2990</v>
      </c>
      <c r="E13" s="458">
        <v>2905</v>
      </c>
      <c r="F13" s="458">
        <v>2710</v>
      </c>
      <c r="G13" s="458">
        <v>2735</v>
      </c>
      <c r="H13" s="458">
        <v>2540</v>
      </c>
      <c r="I13" s="254">
        <f t="shared" si="0"/>
        <v>-0.38795180722891565</v>
      </c>
      <c r="J13" s="254">
        <f t="shared" si="1"/>
        <v>-7.1297989031078604E-2</v>
      </c>
      <c r="K13" s="9"/>
      <c r="P13"/>
      <c r="Q13"/>
      <c r="R13"/>
      <c r="S13"/>
      <c r="T13"/>
      <c r="U13"/>
    </row>
    <row r="14" spans="1:21" x14ac:dyDescent="0.25">
      <c r="A14" s="509" t="s">
        <v>444</v>
      </c>
      <c r="B14" s="458">
        <v>1165</v>
      </c>
      <c r="C14" s="458">
        <v>730</v>
      </c>
      <c r="D14" s="458">
        <v>685</v>
      </c>
      <c r="E14" s="458">
        <v>1065</v>
      </c>
      <c r="F14" s="458">
        <v>1145</v>
      </c>
      <c r="G14" s="458">
        <v>1220</v>
      </c>
      <c r="H14" s="458">
        <v>1320</v>
      </c>
      <c r="I14" s="254">
        <f t="shared" si="0"/>
        <v>0.13304721030042918</v>
      </c>
      <c r="J14" s="254">
        <f t="shared" si="1"/>
        <v>8.1967213114754092E-2</v>
      </c>
      <c r="K14" s="9"/>
      <c r="P14"/>
      <c r="Q14"/>
      <c r="R14"/>
      <c r="S14"/>
      <c r="T14"/>
      <c r="U14"/>
    </row>
    <row r="15" spans="1:21" x14ac:dyDescent="0.25">
      <c r="A15" s="509" t="s">
        <v>989</v>
      </c>
      <c r="B15" s="458">
        <v>5320</v>
      </c>
      <c r="C15" s="458">
        <v>4465</v>
      </c>
      <c r="D15" s="458">
        <v>4025</v>
      </c>
      <c r="E15" s="458">
        <v>5055</v>
      </c>
      <c r="F15" s="458">
        <v>4355</v>
      </c>
      <c r="G15" s="458">
        <v>6865</v>
      </c>
      <c r="H15" s="458">
        <v>8795</v>
      </c>
      <c r="I15" s="254">
        <f t="shared" si="0"/>
        <v>0.65319548872180455</v>
      </c>
      <c r="J15" s="254">
        <f t="shared" si="1"/>
        <v>0.2811361981063365</v>
      </c>
      <c r="K15" s="9"/>
      <c r="P15"/>
      <c r="Q15"/>
      <c r="R15"/>
      <c r="S15"/>
      <c r="T15"/>
      <c r="U15"/>
    </row>
    <row r="16" spans="1:21" x14ac:dyDescent="0.25">
      <c r="A16" s="509" t="s">
        <v>942</v>
      </c>
      <c r="B16" s="458">
        <v>18215</v>
      </c>
      <c r="C16" s="458">
        <v>16520</v>
      </c>
      <c r="D16" s="458">
        <v>14940</v>
      </c>
      <c r="E16" s="458">
        <v>15570</v>
      </c>
      <c r="F16" s="458">
        <v>16585</v>
      </c>
      <c r="G16" s="458">
        <v>19925</v>
      </c>
      <c r="H16" s="458">
        <v>20170</v>
      </c>
      <c r="I16" s="254">
        <f t="shared" si="0"/>
        <v>0.10732912434806478</v>
      </c>
      <c r="J16" s="254">
        <f t="shared" si="1"/>
        <v>1.2296110414052697E-2</v>
      </c>
      <c r="K16" s="9"/>
      <c r="P16"/>
      <c r="Q16"/>
      <c r="R16"/>
      <c r="S16"/>
      <c r="T16"/>
      <c r="U16"/>
    </row>
    <row r="17" spans="1:21" x14ac:dyDescent="0.25">
      <c r="A17" s="10" t="s">
        <v>943</v>
      </c>
      <c r="B17" s="459">
        <f>SUM(B8:B16)</f>
        <v>47100</v>
      </c>
      <c r="C17" s="459">
        <f t="shared" ref="C17:H17" si="2">SUM(C8:C16)</f>
        <v>43065</v>
      </c>
      <c r="D17" s="459">
        <f t="shared" si="2"/>
        <v>38815</v>
      </c>
      <c r="E17" s="459">
        <f t="shared" si="2"/>
        <v>41285</v>
      </c>
      <c r="F17" s="459">
        <f t="shared" si="2"/>
        <v>40850</v>
      </c>
      <c r="G17" s="459">
        <f t="shared" si="2"/>
        <v>47935</v>
      </c>
      <c r="H17" s="459">
        <f t="shared" si="2"/>
        <v>51150</v>
      </c>
      <c r="I17" s="22">
        <f t="shared" si="0"/>
        <v>8.598726114649681E-2</v>
      </c>
      <c r="J17" s="22">
        <f t="shared" si="1"/>
        <v>6.7069990612287467E-2</v>
      </c>
      <c r="K17" s="9"/>
      <c r="L17" s="498">
        <f>B17-F17</f>
        <v>6250</v>
      </c>
      <c r="P17"/>
      <c r="Q17"/>
      <c r="R17"/>
      <c r="S17"/>
      <c r="T17"/>
      <c r="U17"/>
    </row>
    <row r="18" spans="1:21" x14ac:dyDescent="0.25">
      <c r="A18" s="510" t="s">
        <v>990</v>
      </c>
      <c r="P18"/>
      <c r="Q18"/>
      <c r="R18"/>
      <c r="S18"/>
      <c r="T18"/>
      <c r="U18"/>
    </row>
    <row r="19" spans="1:21" ht="21" x14ac:dyDescent="0.35">
      <c r="A19" s="729" t="s">
        <v>664</v>
      </c>
      <c r="B19" s="730"/>
      <c r="C19" s="730"/>
      <c r="D19" s="730"/>
      <c r="E19" s="730"/>
      <c r="F19" s="730"/>
      <c r="G19" s="730"/>
      <c r="H19" s="730"/>
      <c r="I19" s="730"/>
      <c r="J19" s="730"/>
      <c r="K19" s="730"/>
      <c r="L19" s="730"/>
      <c r="M19" s="730"/>
      <c r="N19" s="730"/>
      <c r="O19" s="731"/>
      <c r="P19"/>
    </row>
    <row r="20" spans="1:21" x14ac:dyDescent="0.25">
      <c r="A20" s="18" t="s">
        <v>21</v>
      </c>
      <c r="B20" s="18"/>
      <c r="C20" s="41" t="s">
        <v>12</v>
      </c>
      <c r="D20" s="41" t="s">
        <v>13</v>
      </c>
      <c r="E20" s="41" t="s">
        <v>14</v>
      </c>
      <c r="F20" s="41" t="s">
        <v>15</v>
      </c>
      <c r="G20" s="41" t="s">
        <v>16</v>
      </c>
      <c r="H20" s="41" t="s">
        <v>17</v>
      </c>
      <c r="I20" s="41" t="s">
        <v>18</v>
      </c>
      <c r="J20" s="41" t="s">
        <v>19</v>
      </c>
      <c r="K20" s="41" t="s">
        <v>497</v>
      </c>
      <c r="L20" s="41" t="s">
        <v>746</v>
      </c>
      <c r="M20" s="41" t="s">
        <v>833</v>
      </c>
      <c r="N20" s="669" t="s">
        <v>913</v>
      </c>
      <c r="O20" s="41" t="s">
        <v>980</v>
      </c>
    </row>
    <row r="21" spans="1:21" ht="32.25" x14ac:dyDescent="0.25">
      <c r="A21" s="44" t="s">
        <v>752</v>
      </c>
      <c r="B21" s="9"/>
      <c r="C21" s="9">
        <v>5</v>
      </c>
      <c r="D21" s="9">
        <v>6</v>
      </c>
      <c r="E21" s="9">
        <v>7</v>
      </c>
      <c r="F21" s="9">
        <v>9</v>
      </c>
      <c r="G21" s="9">
        <v>6</v>
      </c>
      <c r="H21" s="9">
        <v>0</v>
      </c>
      <c r="I21" s="44" t="s">
        <v>722</v>
      </c>
      <c r="J21" s="44" t="s">
        <v>447</v>
      </c>
      <c r="K21" s="9">
        <v>5</v>
      </c>
      <c r="L21" s="27">
        <v>5</v>
      </c>
      <c r="M21" s="27">
        <v>6</v>
      </c>
      <c r="N21" s="27">
        <v>5</v>
      </c>
      <c r="O21" s="27">
        <v>5</v>
      </c>
    </row>
    <row r="22" spans="1:21" x14ac:dyDescent="0.25">
      <c r="A22" s="14" t="s">
        <v>753</v>
      </c>
      <c r="P22"/>
    </row>
    <row r="23" spans="1:21" x14ac:dyDescent="0.25">
      <c r="A23" s="14" t="s">
        <v>665</v>
      </c>
      <c r="P23"/>
    </row>
    <row r="24" spans="1:21" ht="8.25" customHeight="1" x14ac:dyDescent="0.25">
      <c r="A24" s="100"/>
      <c r="B24" s="100"/>
      <c r="C24" s="100"/>
      <c r="D24" s="100"/>
      <c r="E24" s="100"/>
      <c r="F24" s="100"/>
      <c r="G24" s="100"/>
      <c r="H24" s="100"/>
      <c r="I24" s="100"/>
      <c r="J24" s="100"/>
      <c r="K24" s="100"/>
      <c r="L24" s="100"/>
      <c r="M24" s="100"/>
      <c r="N24" s="100"/>
      <c r="O24" s="100"/>
      <c r="P24" s="100"/>
      <c r="Q24" s="100"/>
      <c r="R24" s="100"/>
      <c r="S24" s="100"/>
      <c r="T24" s="100"/>
      <c r="U24" s="100"/>
    </row>
    <row r="25" spans="1:21" x14ac:dyDescent="0.25">
      <c r="A25" s="14"/>
    </row>
    <row r="26" spans="1:21" ht="26.25" x14ac:dyDescent="0.4">
      <c r="A26" s="16" t="s">
        <v>448</v>
      </c>
      <c r="O26" s="24"/>
    </row>
    <row r="27" spans="1:21" x14ac:dyDescent="0.25">
      <c r="A27" s="2" t="s">
        <v>449</v>
      </c>
      <c r="O27" s="24"/>
    </row>
    <row r="28" spans="1:21" x14ac:dyDescent="0.25">
      <c r="A28" s="469" t="s">
        <v>450</v>
      </c>
      <c r="B28" s="469" t="s">
        <v>451</v>
      </c>
      <c r="C28" s="469" t="s">
        <v>452</v>
      </c>
      <c r="D28" s="699">
        <v>2014</v>
      </c>
      <c r="E28" s="699"/>
      <c r="F28" s="699"/>
      <c r="G28" s="699">
        <v>2015</v>
      </c>
      <c r="H28" s="699"/>
      <c r="I28" s="699"/>
      <c r="J28" s="699">
        <v>2016</v>
      </c>
      <c r="K28" s="699"/>
      <c r="L28" s="699"/>
      <c r="M28" s="24"/>
      <c r="N28" s="24"/>
      <c r="O28" s="24"/>
      <c r="P28"/>
      <c r="Q28"/>
    </row>
    <row r="29" spans="1:21" ht="60" x14ac:dyDescent="0.25">
      <c r="A29" s="524"/>
      <c r="B29" s="524"/>
      <c r="C29" s="524"/>
      <c r="D29" s="524" t="s">
        <v>453</v>
      </c>
      <c r="E29" s="524" t="s">
        <v>454</v>
      </c>
      <c r="F29" s="524" t="s">
        <v>455</v>
      </c>
      <c r="G29" s="524" t="s">
        <v>453</v>
      </c>
      <c r="H29" s="524" t="s">
        <v>666</v>
      </c>
      <c r="I29" s="524" t="s">
        <v>667</v>
      </c>
      <c r="J29" s="261" t="s">
        <v>453</v>
      </c>
      <c r="K29" s="261" t="s">
        <v>756</v>
      </c>
      <c r="L29" s="261" t="s">
        <v>757</v>
      </c>
      <c r="M29" s="81"/>
      <c r="N29" s="81"/>
      <c r="O29" s="81"/>
      <c r="P29"/>
      <c r="Q29"/>
      <c r="R29" s="81"/>
      <c r="S29" s="81"/>
      <c r="T29" s="81"/>
      <c r="U29" s="81"/>
    </row>
    <row r="30" spans="1:21" ht="43.5" x14ac:dyDescent="0.25">
      <c r="A30" s="44" t="s">
        <v>456</v>
      </c>
      <c r="B30" s="44" t="s">
        <v>457</v>
      </c>
      <c r="C30" s="44" t="s">
        <v>458</v>
      </c>
      <c r="D30" s="474">
        <v>15</v>
      </c>
      <c r="E30" s="474">
        <v>15</v>
      </c>
      <c r="F30" s="474">
        <v>15</v>
      </c>
      <c r="G30" s="474">
        <v>15</v>
      </c>
      <c r="H30" s="474">
        <v>15</v>
      </c>
      <c r="I30" s="474">
        <v>15</v>
      </c>
      <c r="J30" s="262" t="s">
        <v>767</v>
      </c>
      <c r="K30" s="262">
        <v>15</v>
      </c>
      <c r="L30" s="262">
        <v>15</v>
      </c>
      <c r="M30" s="24"/>
      <c r="N30" s="24"/>
      <c r="O30" s="24"/>
      <c r="P30"/>
      <c r="Q30"/>
    </row>
    <row r="31" spans="1:21" ht="30" x14ac:dyDescent="0.25">
      <c r="A31" s="44" t="s">
        <v>768</v>
      </c>
      <c r="B31" s="44" t="s">
        <v>460</v>
      </c>
      <c r="C31" s="44" t="s">
        <v>461</v>
      </c>
      <c r="D31" s="23" t="s">
        <v>462</v>
      </c>
      <c r="E31" s="474">
        <v>139</v>
      </c>
      <c r="F31" s="23" t="s">
        <v>463</v>
      </c>
      <c r="G31" s="23" t="s">
        <v>462</v>
      </c>
      <c r="H31" s="474">
        <v>139</v>
      </c>
      <c r="I31" s="474">
        <v>139</v>
      </c>
      <c r="J31" s="263" t="s">
        <v>462</v>
      </c>
      <c r="K31" s="262">
        <v>139</v>
      </c>
      <c r="L31" s="263">
        <v>139</v>
      </c>
      <c r="M31" s="24"/>
      <c r="N31" s="24"/>
      <c r="O31" s="24"/>
      <c r="P31"/>
      <c r="Q31"/>
    </row>
    <row r="32" spans="1:21" x14ac:dyDescent="0.25">
      <c r="A32" s="44" t="s">
        <v>769</v>
      </c>
      <c r="B32" s="44" t="s">
        <v>464</v>
      </c>
      <c r="C32" s="44" t="s">
        <v>465</v>
      </c>
      <c r="D32" s="474">
        <v>176</v>
      </c>
      <c r="E32" s="474">
        <v>168</v>
      </c>
      <c r="F32" s="474">
        <v>161</v>
      </c>
      <c r="G32" s="474">
        <v>176</v>
      </c>
      <c r="H32" s="474">
        <v>184</v>
      </c>
      <c r="I32" s="474">
        <v>184</v>
      </c>
      <c r="J32" s="262">
        <v>176</v>
      </c>
      <c r="K32" s="262">
        <v>184</v>
      </c>
      <c r="L32" s="262">
        <v>184</v>
      </c>
      <c r="M32" s="24"/>
      <c r="N32" s="24"/>
      <c r="O32" s="24"/>
      <c r="P32"/>
      <c r="Q32"/>
    </row>
    <row r="33" spans="1:21" x14ac:dyDescent="0.25">
      <c r="A33" s="44" t="s">
        <v>466</v>
      </c>
      <c r="B33" s="44" t="s">
        <v>467</v>
      </c>
      <c r="C33" s="44" t="s">
        <v>468</v>
      </c>
      <c r="D33" s="474">
        <v>50</v>
      </c>
      <c r="E33" s="474">
        <v>50</v>
      </c>
      <c r="F33" s="474">
        <v>40</v>
      </c>
      <c r="G33" s="474">
        <v>50</v>
      </c>
      <c r="H33" s="474">
        <v>50</v>
      </c>
      <c r="I33" s="474">
        <v>40</v>
      </c>
      <c r="J33" s="262">
        <v>50</v>
      </c>
      <c r="K33" s="262">
        <v>50</v>
      </c>
      <c r="L33" s="262">
        <v>40</v>
      </c>
      <c r="M33" s="24"/>
      <c r="N33" s="24"/>
      <c r="O33" s="24"/>
      <c r="P33"/>
      <c r="Q33"/>
    </row>
    <row r="34" spans="1:21" ht="30" x14ac:dyDescent="0.25">
      <c r="A34" s="44" t="s">
        <v>770</v>
      </c>
      <c r="B34" s="44" t="s">
        <v>469</v>
      </c>
      <c r="C34" s="44" t="s">
        <v>470</v>
      </c>
      <c r="D34" s="474">
        <v>90</v>
      </c>
      <c r="E34" s="474">
        <v>90</v>
      </c>
      <c r="F34" s="474">
        <v>72</v>
      </c>
      <c r="G34" s="474">
        <v>90</v>
      </c>
      <c r="H34" s="474">
        <v>90</v>
      </c>
      <c r="I34" s="474">
        <v>90</v>
      </c>
      <c r="J34" s="262">
        <v>90</v>
      </c>
      <c r="K34" s="262">
        <v>90</v>
      </c>
      <c r="L34" s="262">
        <v>90</v>
      </c>
      <c r="M34" s="24"/>
      <c r="N34" s="24"/>
      <c r="O34" s="24"/>
      <c r="P34"/>
      <c r="Q34"/>
    </row>
    <row r="35" spans="1:21" x14ac:dyDescent="0.25">
      <c r="A35" s="44" t="s">
        <v>471</v>
      </c>
      <c r="B35" s="44" t="s">
        <v>472</v>
      </c>
      <c r="C35" s="44" t="s">
        <v>21</v>
      </c>
      <c r="D35" s="474">
        <v>21</v>
      </c>
      <c r="E35" s="474">
        <v>21</v>
      </c>
      <c r="F35" s="474">
        <v>21</v>
      </c>
      <c r="G35" s="474">
        <v>21</v>
      </c>
      <c r="H35" s="474">
        <v>21</v>
      </c>
      <c r="I35" s="474">
        <v>21</v>
      </c>
      <c r="J35" s="262">
        <v>21</v>
      </c>
      <c r="K35" s="262">
        <v>21</v>
      </c>
      <c r="L35" s="262">
        <v>21</v>
      </c>
      <c r="M35" s="24"/>
      <c r="N35" s="24"/>
      <c r="O35" s="24"/>
      <c r="P35"/>
      <c r="Q35"/>
    </row>
    <row r="36" spans="1:21" ht="30" x14ac:dyDescent="0.25">
      <c r="A36" s="44" t="s">
        <v>771</v>
      </c>
      <c r="B36" s="44" t="s">
        <v>473</v>
      </c>
      <c r="C36" s="44" t="s">
        <v>461</v>
      </c>
      <c r="D36" s="474">
        <v>103</v>
      </c>
      <c r="E36" s="474">
        <v>103</v>
      </c>
      <c r="F36" s="474">
        <v>75</v>
      </c>
      <c r="G36" s="474">
        <v>103</v>
      </c>
      <c r="H36" s="474">
        <v>103</v>
      </c>
      <c r="I36" s="474">
        <v>103</v>
      </c>
      <c r="J36" s="262">
        <v>103</v>
      </c>
      <c r="K36" s="262">
        <v>103</v>
      </c>
      <c r="L36" s="262">
        <v>103</v>
      </c>
      <c r="M36" s="24"/>
      <c r="N36" s="24"/>
      <c r="O36" s="24"/>
      <c r="P36"/>
      <c r="Q36"/>
    </row>
    <row r="37" spans="1:21" x14ac:dyDescent="0.25">
      <c r="A37" s="44" t="s">
        <v>772</v>
      </c>
      <c r="B37" s="44" t="s">
        <v>474</v>
      </c>
      <c r="C37" s="44" t="s">
        <v>461</v>
      </c>
      <c r="D37" s="474">
        <v>78</v>
      </c>
      <c r="E37" s="474">
        <v>78</v>
      </c>
      <c r="F37" s="474">
        <v>76</v>
      </c>
      <c r="G37" s="474">
        <v>78</v>
      </c>
      <c r="H37" s="474">
        <v>78</v>
      </c>
      <c r="I37" s="474">
        <v>78</v>
      </c>
      <c r="J37" s="262">
        <v>78</v>
      </c>
      <c r="K37" s="262">
        <v>78</v>
      </c>
      <c r="L37" s="262">
        <v>78</v>
      </c>
      <c r="M37" s="24"/>
      <c r="N37" s="24"/>
      <c r="O37" s="24"/>
      <c r="P37"/>
      <c r="Q37"/>
    </row>
    <row r="38" spans="1:21" x14ac:dyDescent="0.25">
      <c r="A38" s="65" t="s">
        <v>334</v>
      </c>
      <c r="B38" s="65"/>
      <c r="C38" s="65"/>
      <c r="D38" s="10">
        <v>672</v>
      </c>
      <c r="E38" s="10">
        <v>664</v>
      </c>
      <c r="F38" s="10">
        <v>580</v>
      </c>
      <c r="G38" s="10">
        <v>672</v>
      </c>
      <c r="H38" s="10">
        <v>680</v>
      </c>
      <c r="I38" s="10">
        <v>670</v>
      </c>
      <c r="J38" s="264">
        <v>672</v>
      </c>
      <c r="K38" s="264">
        <v>680</v>
      </c>
      <c r="L38" s="264">
        <v>670</v>
      </c>
      <c r="M38" s="62"/>
      <c r="N38" s="62"/>
      <c r="O38" s="62"/>
      <c r="P38"/>
      <c r="Q38"/>
      <c r="R38" s="62"/>
      <c r="S38" s="62"/>
      <c r="T38" s="62"/>
      <c r="U38" s="62"/>
    </row>
    <row r="39" spans="1:21" x14ac:dyDescent="0.25">
      <c r="A39" s="14" t="s">
        <v>475</v>
      </c>
      <c r="B39" s="523"/>
      <c r="C39" s="523"/>
      <c r="D39" s="523"/>
      <c r="E39" s="523"/>
      <c r="F39" s="523"/>
      <c r="G39" s="523"/>
      <c r="H39" s="523"/>
      <c r="I39" s="523"/>
      <c r="J39" s="523"/>
      <c r="K39" s="523"/>
      <c r="L39" s="523"/>
      <c r="M39" s="523"/>
      <c r="N39" s="24"/>
      <c r="O39" s="24"/>
      <c r="S39"/>
      <c r="T39"/>
    </row>
    <row r="40" spans="1:21" x14ac:dyDescent="0.25">
      <c r="A40" s="14" t="s">
        <v>476</v>
      </c>
      <c r="B40" s="523"/>
      <c r="C40" s="523"/>
      <c r="D40" s="523"/>
      <c r="E40" s="523"/>
      <c r="F40" s="523"/>
      <c r="G40" s="523"/>
      <c r="H40" s="523"/>
      <c r="I40" s="523"/>
      <c r="J40" s="523"/>
      <c r="K40" s="523"/>
      <c r="L40" s="523"/>
      <c r="M40" s="523"/>
      <c r="N40" s="24"/>
      <c r="O40" s="24"/>
      <c r="S40"/>
      <c r="T40"/>
    </row>
    <row r="41" spans="1:21" ht="9" customHeight="1" x14ac:dyDescent="0.25">
      <c r="A41" s="227"/>
      <c r="B41" s="100"/>
      <c r="C41" s="100"/>
      <c r="D41" s="100"/>
      <c r="E41" s="100"/>
      <c r="F41" s="100"/>
      <c r="G41" s="100"/>
      <c r="H41" s="100"/>
      <c r="I41" s="100"/>
      <c r="J41" s="100"/>
      <c r="K41" s="100"/>
      <c r="L41" s="100"/>
      <c r="M41" s="100"/>
      <c r="N41" s="100"/>
      <c r="O41" s="100"/>
      <c r="P41" s="100"/>
      <c r="Q41" s="100"/>
      <c r="R41" s="100"/>
      <c r="S41" s="100"/>
      <c r="T41" s="100"/>
      <c r="U41" s="100"/>
    </row>
    <row r="42" spans="1:21" x14ac:dyDescent="0.25">
      <c r="A42" s="523"/>
      <c r="B42" s="523"/>
      <c r="C42" s="523"/>
      <c r="D42" s="523"/>
      <c r="E42" s="523"/>
      <c r="F42" s="523"/>
      <c r="G42" s="523"/>
      <c r="H42" s="523"/>
      <c r="I42" s="523"/>
      <c r="J42" s="523"/>
      <c r="K42" s="523"/>
      <c r="L42" s="523"/>
      <c r="M42" s="523"/>
      <c r="N42" s="24"/>
      <c r="O42" s="24"/>
      <c r="S42"/>
      <c r="T42"/>
    </row>
    <row r="43" spans="1:21" ht="21" x14ac:dyDescent="0.35">
      <c r="A43" s="758" t="s">
        <v>477</v>
      </c>
      <c r="B43" s="759"/>
      <c r="C43" s="759"/>
      <c r="D43" s="759"/>
      <c r="E43" s="759"/>
      <c r="F43" s="759"/>
      <c r="G43" s="759"/>
      <c r="H43" s="759"/>
      <c r="I43" s="759"/>
      <c r="J43" s="759"/>
      <c r="K43" s="759"/>
      <c r="L43" s="759"/>
      <c r="M43" s="759"/>
      <c r="N43" s="759"/>
      <c r="O43" s="759"/>
      <c r="S43"/>
      <c r="T43"/>
    </row>
    <row r="44" spans="1:21" ht="21" customHeight="1" x14ac:dyDescent="0.25">
      <c r="A44" s="752" t="s">
        <v>478</v>
      </c>
      <c r="B44" s="753"/>
      <c r="C44" s="753"/>
      <c r="D44" s="753"/>
      <c r="E44" s="753"/>
      <c r="F44" s="753"/>
      <c r="G44" s="753"/>
      <c r="H44" s="753"/>
      <c r="I44" s="753"/>
      <c r="J44" s="753"/>
      <c r="K44" s="753"/>
      <c r="L44" s="753"/>
      <c r="M44" s="753"/>
      <c r="N44" s="753"/>
      <c r="O44" s="753"/>
      <c r="S44"/>
      <c r="T44"/>
    </row>
    <row r="45" spans="1:21" ht="21" x14ac:dyDescent="0.35">
      <c r="A45" s="54" t="s">
        <v>668</v>
      </c>
      <c r="B45" s="18"/>
      <c r="C45" s="18"/>
      <c r="D45" s="699">
        <v>2014</v>
      </c>
      <c r="E45" s="699"/>
      <c r="F45" s="699"/>
      <c r="G45" s="699">
        <v>2015</v>
      </c>
      <c r="H45" s="699"/>
      <c r="I45" s="699"/>
      <c r="J45" s="699">
        <v>2016</v>
      </c>
      <c r="K45" s="699"/>
      <c r="L45" s="699"/>
      <c r="M45" s="699">
        <v>2017</v>
      </c>
      <c r="N45" s="699"/>
      <c r="O45" s="699"/>
      <c r="S45"/>
      <c r="T45"/>
    </row>
    <row r="46" spans="1:21" ht="80.25" customHeight="1" x14ac:dyDescent="0.25">
      <c r="A46" s="469" t="s">
        <v>450</v>
      </c>
      <c r="B46" s="469" t="s">
        <v>451</v>
      </c>
      <c r="C46" s="524" t="s">
        <v>452</v>
      </c>
      <c r="D46" s="524" t="s">
        <v>453</v>
      </c>
      <c r="E46" s="524" t="s">
        <v>454</v>
      </c>
      <c r="F46" s="524" t="s">
        <v>455</v>
      </c>
      <c r="G46" s="524" t="s">
        <v>453</v>
      </c>
      <c r="H46" s="524" t="s">
        <v>666</v>
      </c>
      <c r="I46" s="524" t="s">
        <v>667</v>
      </c>
      <c r="J46" s="524" t="s">
        <v>453</v>
      </c>
      <c r="K46" s="524" t="s">
        <v>756</v>
      </c>
      <c r="L46" s="524" t="s">
        <v>757</v>
      </c>
      <c r="M46" s="261" t="s">
        <v>453</v>
      </c>
      <c r="N46" s="261" t="s">
        <v>836</v>
      </c>
      <c r="O46" s="261" t="s">
        <v>837</v>
      </c>
      <c r="S46"/>
      <c r="T46"/>
    </row>
    <row r="47" spans="1:21" x14ac:dyDescent="0.25">
      <c r="A47" s="44" t="s">
        <v>1002</v>
      </c>
      <c r="B47" s="44" t="s">
        <v>479</v>
      </c>
      <c r="C47" s="44" t="s">
        <v>1</v>
      </c>
      <c r="D47" s="474">
        <v>9</v>
      </c>
      <c r="E47" s="474">
        <v>8</v>
      </c>
      <c r="F47" s="474">
        <v>5</v>
      </c>
      <c r="G47" s="474">
        <v>9</v>
      </c>
      <c r="H47" s="474">
        <v>9</v>
      </c>
      <c r="I47" s="474">
        <v>6</v>
      </c>
      <c r="J47" s="259">
        <v>9</v>
      </c>
      <c r="K47" s="259">
        <v>9</v>
      </c>
      <c r="L47" s="259">
        <v>6</v>
      </c>
      <c r="M47" s="262"/>
      <c r="N47" s="262"/>
      <c r="O47" s="262"/>
      <c r="S47"/>
      <c r="T47"/>
    </row>
    <row r="48" spans="1:21" x14ac:dyDescent="0.25">
      <c r="A48" s="44" t="s">
        <v>760</v>
      </c>
      <c r="B48" s="44" t="s">
        <v>480</v>
      </c>
      <c r="C48" s="44" t="s">
        <v>461</v>
      </c>
      <c r="D48" s="474">
        <v>51</v>
      </c>
      <c r="E48" s="474">
        <v>51</v>
      </c>
      <c r="F48" s="474">
        <v>38</v>
      </c>
      <c r="G48" s="474">
        <v>51</v>
      </c>
      <c r="H48" s="474">
        <v>51</v>
      </c>
      <c r="I48" s="474">
        <v>51</v>
      </c>
      <c r="J48" s="259">
        <v>51</v>
      </c>
      <c r="K48" s="259">
        <v>51</v>
      </c>
      <c r="L48" s="259">
        <v>51</v>
      </c>
      <c r="M48" s="263"/>
      <c r="N48" s="262"/>
      <c r="O48" s="263"/>
      <c r="S48"/>
      <c r="T48"/>
    </row>
    <row r="49" spans="1:21" ht="30" x14ac:dyDescent="0.25">
      <c r="A49" s="44" t="s">
        <v>759</v>
      </c>
      <c r="B49" s="44" t="s">
        <v>481</v>
      </c>
      <c r="C49" s="44" t="s">
        <v>6</v>
      </c>
      <c r="D49" s="474">
        <v>20</v>
      </c>
      <c r="E49" s="474">
        <v>16</v>
      </c>
      <c r="F49" s="474">
        <v>11</v>
      </c>
      <c r="G49" s="474">
        <v>20</v>
      </c>
      <c r="H49" s="474">
        <v>20</v>
      </c>
      <c r="I49" s="474">
        <v>17</v>
      </c>
      <c r="J49" s="259">
        <v>20</v>
      </c>
      <c r="K49" s="259">
        <v>20</v>
      </c>
      <c r="L49" s="259">
        <v>17</v>
      </c>
      <c r="M49" s="262"/>
      <c r="N49" s="262"/>
      <c r="O49" s="262"/>
      <c r="S49"/>
      <c r="T49"/>
    </row>
    <row r="50" spans="1:21" x14ac:dyDescent="0.25">
      <c r="A50" s="44" t="s">
        <v>482</v>
      </c>
      <c r="B50" s="44" t="s">
        <v>483</v>
      </c>
      <c r="C50" s="44" t="s">
        <v>7</v>
      </c>
      <c r="D50" s="474">
        <v>14</v>
      </c>
      <c r="E50" s="474">
        <v>14</v>
      </c>
      <c r="F50" s="474">
        <v>14</v>
      </c>
      <c r="G50" s="474">
        <v>14</v>
      </c>
      <c r="H50" s="474">
        <v>14</v>
      </c>
      <c r="I50" s="474">
        <v>14</v>
      </c>
      <c r="J50" s="259">
        <v>14</v>
      </c>
      <c r="K50" s="259">
        <v>14</v>
      </c>
      <c r="L50" s="259">
        <v>14</v>
      </c>
      <c r="M50" s="262"/>
      <c r="N50" s="262"/>
      <c r="O50" s="262"/>
      <c r="S50"/>
      <c r="T50"/>
    </row>
    <row r="51" spans="1:21" ht="30" x14ac:dyDescent="0.25">
      <c r="A51" s="44" t="s">
        <v>761</v>
      </c>
      <c r="B51" s="44" t="s">
        <v>484</v>
      </c>
      <c r="C51" s="44" t="s">
        <v>7</v>
      </c>
      <c r="D51" s="474">
        <v>9</v>
      </c>
      <c r="E51" s="474">
        <v>9</v>
      </c>
      <c r="F51" s="474">
        <v>7</v>
      </c>
      <c r="G51" s="474">
        <v>9</v>
      </c>
      <c r="H51" s="474">
        <v>10</v>
      </c>
      <c r="I51" s="474">
        <v>9</v>
      </c>
      <c r="J51" s="259">
        <v>9</v>
      </c>
      <c r="K51" s="259">
        <v>10</v>
      </c>
      <c r="L51" s="259">
        <v>9</v>
      </c>
      <c r="M51" s="262"/>
      <c r="N51" s="262"/>
      <c r="O51" s="262"/>
      <c r="S51"/>
      <c r="T51"/>
    </row>
    <row r="52" spans="1:21" ht="30" x14ac:dyDescent="0.25">
      <c r="A52" s="44" t="s">
        <v>762</v>
      </c>
      <c r="B52" s="44" t="s">
        <v>486</v>
      </c>
      <c r="C52" s="44" t="s">
        <v>487</v>
      </c>
      <c r="D52" s="474">
        <v>16</v>
      </c>
      <c r="E52" s="474">
        <v>16</v>
      </c>
      <c r="F52" s="474">
        <v>6</v>
      </c>
      <c r="G52" s="474">
        <v>16</v>
      </c>
      <c r="H52" s="474">
        <v>16</v>
      </c>
      <c r="I52" s="474">
        <v>10</v>
      </c>
      <c r="J52" s="259">
        <v>16</v>
      </c>
      <c r="K52" s="259">
        <v>16</v>
      </c>
      <c r="L52" s="259">
        <v>16</v>
      </c>
      <c r="M52" s="262"/>
      <c r="N52" s="262"/>
      <c r="O52" s="262"/>
      <c r="S52"/>
      <c r="T52"/>
    </row>
    <row r="53" spans="1:21" ht="30" x14ac:dyDescent="0.25">
      <c r="A53" s="44" t="s">
        <v>858</v>
      </c>
      <c r="B53" s="44" t="s">
        <v>488</v>
      </c>
      <c r="C53" s="44" t="s">
        <v>7</v>
      </c>
      <c r="D53" s="474">
        <v>14</v>
      </c>
      <c r="E53" s="474">
        <v>11</v>
      </c>
      <c r="F53" s="474">
        <v>4</v>
      </c>
      <c r="G53" s="474">
        <v>14</v>
      </c>
      <c r="H53" s="474">
        <v>11</v>
      </c>
      <c r="I53" s="474">
        <v>4</v>
      </c>
      <c r="J53" s="259">
        <v>14</v>
      </c>
      <c r="K53" s="259">
        <v>12</v>
      </c>
      <c r="L53" s="259">
        <v>10</v>
      </c>
      <c r="M53" s="262">
        <v>14</v>
      </c>
      <c r="N53" s="262">
        <v>14</v>
      </c>
      <c r="O53" s="262">
        <v>13</v>
      </c>
      <c r="S53"/>
      <c r="T53"/>
    </row>
    <row r="54" spans="1:21" ht="45" x14ac:dyDescent="0.25">
      <c r="A54" s="44" t="s">
        <v>489</v>
      </c>
      <c r="B54" s="44" t="s">
        <v>490</v>
      </c>
      <c r="C54" s="44" t="s">
        <v>688</v>
      </c>
      <c r="D54" s="474">
        <v>18</v>
      </c>
      <c r="E54" s="474">
        <v>16</v>
      </c>
      <c r="F54" s="474">
        <v>13</v>
      </c>
      <c r="G54" s="474">
        <v>18</v>
      </c>
      <c r="H54" s="474">
        <v>16</v>
      </c>
      <c r="I54" s="474">
        <v>13</v>
      </c>
      <c r="J54" s="259">
        <v>18</v>
      </c>
      <c r="K54" s="259">
        <v>16</v>
      </c>
      <c r="L54" s="259">
        <v>13</v>
      </c>
      <c r="M54" s="262"/>
      <c r="N54" s="262"/>
      <c r="O54" s="262"/>
      <c r="S54"/>
      <c r="T54"/>
    </row>
    <row r="55" spans="1:21" ht="17.25" x14ac:dyDescent="0.25">
      <c r="A55" s="44" t="s">
        <v>763</v>
      </c>
      <c r="B55" s="44" t="s">
        <v>483</v>
      </c>
      <c r="C55" s="44" t="s">
        <v>21</v>
      </c>
      <c r="D55" s="474">
        <v>60</v>
      </c>
      <c r="E55" s="474">
        <v>60</v>
      </c>
      <c r="F55" s="474">
        <v>60</v>
      </c>
      <c r="G55" s="474">
        <v>60</v>
      </c>
      <c r="H55" s="474">
        <v>60</v>
      </c>
      <c r="I55" s="474">
        <v>60</v>
      </c>
      <c r="J55" s="259">
        <v>60</v>
      </c>
      <c r="K55" s="259">
        <v>60</v>
      </c>
      <c r="L55" s="259">
        <v>60</v>
      </c>
      <c r="M55" s="264"/>
      <c r="N55" s="264"/>
      <c r="O55" s="264"/>
      <c r="S55"/>
      <c r="T55"/>
    </row>
    <row r="56" spans="1:21" ht="60" x14ac:dyDescent="0.25">
      <c r="A56" s="44" t="s">
        <v>764</v>
      </c>
      <c r="B56" s="44" t="s">
        <v>491</v>
      </c>
      <c r="C56" s="44" t="s">
        <v>492</v>
      </c>
      <c r="D56" s="474">
        <v>51</v>
      </c>
      <c r="E56" s="474">
        <v>51</v>
      </c>
      <c r="F56" s="474">
        <v>30</v>
      </c>
      <c r="G56" s="474">
        <v>51</v>
      </c>
      <c r="H56" s="474">
        <v>51</v>
      </c>
      <c r="I56" s="474">
        <v>44</v>
      </c>
      <c r="J56" s="259">
        <v>51</v>
      </c>
      <c r="K56" s="259">
        <v>51</v>
      </c>
      <c r="L56" s="259">
        <v>51</v>
      </c>
      <c r="M56" s="264"/>
      <c r="N56" s="264"/>
      <c r="O56" s="264"/>
      <c r="S56"/>
      <c r="T56"/>
    </row>
    <row r="57" spans="1:21" ht="30" x14ac:dyDescent="0.25">
      <c r="A57" s="44" t="s">
        <v>765</v>
      </c>
      <c r="B57" s="44" t="s">
        <v>493</v>
      </c>
      <c r="C57" s="44" t="s">
        <v>0</v>
      </c>
      <c r="D57" s="474">
        <v>11</v>
      </c>
      <c r="E57" s="474">
        <v>11</v>
      </c>
      <c r="F57" s="474">
        <v>5</v>
      </c>
      <c r="G57" s="474">
        <v>11</v>
      </c>
      <c r="H57" s="474">
        <v>11</v>
      </c>
      <c r="I57" s="474">
        <v>8</v>
      </c>
      <c r="J57" s="259">
        <v>11</v>
      </c>
      <c r="K57" s="259">
        <v>13</v>
      </c>
      <c r="L57" s="259">
        <v>13</v>
      </c>
      <c r="M57" s="264"/>
      <c r="N57" s="264"/>
      <c r="O57" s="264"/>
      <c r="S57"/>
      <c r="T57"/>
    </row>
    <row r="58" spans="1:21" ht="45" x14ac:dyDescent="0.25">
      <c r="A58" s="44" t="s">
        <v>859</v>
      </c>
      <c r="B58" s="44" t="s">
        <v>494</v>
      </c>
      <c r="C58" s="44" t="s">
        <v>5</v>
      </c>
      <c r="D58" s="474">
        <v>18</v>
      </c>
      <c r="E58" s="474">
        <v>18</v>
      </c>
      <c r="F58" s="474">
        <v>15</v>
      </c>
      <c r="G58" s="474">
        <v>18</v>
      </c>
      <c r="H58" s="474">
        <v>18</v>
      </c>
      <c r="I58" s="474">
        <v>17</v>
      </c>
      <c r="J58" s="259">
        <v>18</v>
      </c>
      <c r="K58" s="259">
        <v>18</v>
      </c>
      <c r="L58" s="259">
        <v>17</v>
      </c>
      <c r="M58" s="262">
        <v>18</v>
      </c>
      <c r="N58" s="262">
        <v>18</v>
      </c>
      <c r="O58" s="262">
        <v>18</v>
      </c>
      <c r="S58"/>
      <c r="T58"/>
    </row>
    <row r="59" spans="1:21" x14ac:dyDescent="0.25">
      <c r="A59" s="44" t="s">
        <v>1003</v>
      </c>
      <c r="B59" s="44" t="s">
        <v>495</v>
      </c>
      <c r="C59" s="44" t="s">
        <v>1</v>
      </c>
      <c r="D59" s="474">
        <v>25</v>
      </c>
      <c r="E59" s="474">
        <v>22</v>
      </c>
      <c r="F59" s="474">
        <v>14</v>
      </c>
      <c r="G59" s="474">
        <v>25</v>
      </c>
      <c r="H59" s="474">
        <v>27</v>
      </c>
      <c r="I59" s="474">
        <v>20</v>
      </c>
      <c r="J59" s="259">
        <v>25</v>
      </c>
      <c r="K59" s="259">
        <v>27</v>
      </c>
      <c r="L59" s="259">
        <v>20</v>
      </c>
      <c r="M59" s="262">
        <v>25</v>
      </c>
      <c r="N59" s="262">
        <v>27</v>
      </c>
      <c r="O59" s="262">
        <v>27</v>
      </c>
      <c r="S59"/>
      <c r="T59"/>
    </row>
    <row r="60" spans="1:21" x14ac:dyDescent="0.25">
      <c r="A60" s="44" t="s">
        <v>766</v>
      </c>
      <c r="B60" s="44" t="s">
        <v>488</v>
      </c>
      <c r="C60" s="44" t="s">
        <v>0</v>
      </c>
      <c r="D60" s="474">
        <v>50</v>
      </c>
      <c r="E60" s="474">
        <v>50</v>
      </c>
      <c r="F60" s="474">
        <v>25</v>
      </c>
      <c r="G60" s="474">
        <v>50</v>
      </c>
      <c r="H60" s="474">
        <v>52</v>
      </c>
      <c r="I60" s="474">
        <v>52</v>
      </c>
      <c r="J60" s="259">
        <v>50</v>
      </c>
      <c r="K60" s="259">
        <v>52</v>
      </c>
      <c r="L60" s="259">
        <v>52</v>
      </c>
      <c r="M60" s="264"/>
      <c r="N60" s="264"/>
      <c r="O60" s="264"/>
      <c r="S60"/>
      <c r="T60"/>
    </row>
    <row r="61" spans="1:21" x14ac:dyDescent="0.25">
      <c r="A61" s="44" t="s">
        <v>669</v>
      </c>
      <c r="B61" s="44" t="s">
        <v>496</v>
      </c>
      <c r="C61" s="44" t="s">
        <v>1</v>
      </c>
      <c r="D61" s="474">
        <v>6</v>
      </c>
      <c r="E61" s="474">
        <v>6</v>
      </c>
      <c r="F61" s="474">
        <v>3</v>
      </c>
      <c r="G61" s="474">
        <v>6</v>
      </c>
      <c r="H61" s="474">
        <v>6</v>
      </c>
      <c r="I61" s="474">
        <v>6</v>
      </c>
      <c r="J61" s="259">
        <v>6</v>
      </c>
      <c r="K61" s="259">
        <v>6</v>
      </c>
      <c r="L61" s="259">
        <v>6</v>
      </c>
      <c r="M61" s="264"/>
      <c r="N61" s="264"/>
      <c r="O61" s="264"/>
      <c r="S61"/>
      <c r="T61"/>
    </row>
    <row r="62" spans="1:21" x14ac:dyDescent="0.25">
      <c r="A62" s="10" t="s">
        <v>334</v>
      </c>
      <c r="B62" s="10"/>
      <c r="C62" s="10"/>
      <c r="D62" s="10">
        <v>312</v>
      </c>
      <c r="E62" s="10">
        <v>359</v>
      </c>
      <c r="F62" s="10">
        <v>250</v>
      </c>
      <c r="G62" s="10">
        <v>372</v>
      </c>
      <c r="H62" s="10">
        <v>372</v>
      </c>
      <c r="I62" s="10">
        <v>331</v>
      </c>
      <c r="J62" s="260">
        <v>372</v>
      </c>
      <c r="K62" s="260">
        <v>375</v>
      </c>
      <c r="L62" s="260">
        <v>355</v>
      </c>
      <c r="M62" s="264"/>
      <c r="N62" s="264"/>
      <c r="O62" s="264"/>
      <c r="P62" s="62"/>
      <c r="Q62" s="62"/>
      <c r="R62" s="62"/>
      <c r="S62"/>
      <c r="T62"/>
      <c r="U62" s="62"/>
    </row>
    <row r="63" spans="1:21" s="8" customFormat="1" x14ac:dyDescent="0.25">
      <c r="A63" s="693"/>
      <c r="B63" s="693"/>
      <c r="C63" s="693"/>
      <c r="D63" s="693"/>
      <c r="E63" s="693"/>
      <c r="F63" s="693"/>
      <c r="G63" s="693"/>
      <c r="H63" s="693"/>
      <c r="I63" s="693"/>
      <c r="J63" s="694"/>
      <c r="K63" s="694"/>
      <c r="L63" s="694"/>
      <c r="M63" s="695"/>
      <c r="N63" s="695"/>
      <c r="O63" s="695"/>
      <c r="P63" s="46"/>
      <c r="Q63" s="46"/>
      <c r="R63" s="46"/>
      <c r="U63" s="46"/>
    </row>
    <row r="64" spans="1:21" ht="21" x14ac:dyDescent="0.35">
      <c r="A64" s="54" t="s">
        <v>670</v>
      </c>
      <c r="B64" s="18"/>
      <c r="C64" s="18"/>
      <c r="D64" s="699">
        <v>2014</v>
      </c>
      <c r="E64" s="699"/>
      <c r="F64" s="699"/>
      <c r="G64" s="699">
        <v>2015</v>
      </c>
      <c r="H64" s="699"/>
      <c r="I64" s="699"/>
      <c r="J64" s="699">
        <v>2016</v>
      </c>
      <c r="K64" s="699"/>
      <c r="L64" s="699"/>
      <c r="M64" s="699">
        <v>2017</v>
      </c>
      <c r="N64" s="699"/>
      <c r="O64" s="699"/>
      <c r="P64" s="699">
        <v>2018</v>
      </c>
      <c r="Q64" s="699"/>
      <c r="R64" s="699"/>
      <c r="S64"/>
      <c r="T64"/>
    </row>
    <row r="65" spans="1:21" ht="83.25" customHeight="1" x14ac:dyDescent="0.25">
      <c r="A65" s="469" t="s">
        <v>450</v>
      </c>
      <c r="B65" s="469" t="s">
        <v>451</v>
      </c>
      <c r="C65" s="524" t="s">
        <v>452</v>
      </c>
      <c r="D65" s="524"/>
      <c r="E65" s="524"/>
      <c r="F65" s="524"/>
      <c r="G65" s="524" t="s">
        <v>453</v>
      </c>
      <c r="H65" s="524" t="s">
        <v>666</v>
      </c>
      <c r="I65" s="524" t="s">
        <v>667</v>
      </c>
      <c r="J65" s="524" t="s">
        <v>453</v>
      </c>
      <c r="K65" s="524" t="s">
        <v>756</v>
      </c>
      <c r="L65" s="524" t="s">
        <v>757</v>
      </c>
      <c r="M65" s="524" t="s">
        <v>453</v>
      </c>
      <c r="N65" s="524" t="s">
        <v>836</v>
      </c>
      <c r="O65" s="524" t="s">
        <v>837</v>
      </c>
      <c r="P65" s="524" t="s">
        <v>453</v>
      </c>
      <c r="Q65" s="524" t="s">
        <v>914</v>
      </c>
      <c r="R65" s="524" t="s">
        <v>915</v>
      </c>
      <c r="S65"/>
      <c r="T65"/>
    </row>
    <row r="66" spans="1:21" ht="60" x14ac:dyDescent="0.25">
      <c r="A66" s="44" t="s">
        <v>1004</v>
      </c>
      <c r="B66" s="44" t="s">
        <v>672</v>
      </c>
      <c r="C66" s="44" t="s">
        <v>673</v>
      </c>
      <c r="D66" s="474" t="s">
        <v>125</v>
      </c>
      <c r="E66" s="474" t="s">
        <v>125</v>
      </c>
      <c r="F66" s="474" t="s">
        <v>125</v>
      </c>
      <c r="G66" s="474">
        <v>16</v>
      </c>
      <c r="H66" s="474">
        <v>8</v>
      </c>
      <c r="I66" s="474" t="s">
        <v>125</v>
      </c>
      <c r="J66" s="269">
        <v>16</v>
      </c>
      <c r="K66" s="269">
        <v>17</v>
      </c>
      <c r="L66" s="269">
        <v>8</v>
      </c>
      <c r="M66" s="269">
        <v>16</v>
      </c>
      <c r="N66" s="269">
        <v>17</v>
      </c>
      <c r="O66" s="269">
        <v>17</v>
      </c>
      <c r="P66" s="27"/>
      <c r="Q66" s="27"/>
      <c r="R66" s="27"/>
      <c r="S66"/>
      <c r="T66"/>
    </row>
    <row r="67" spans="1:21" ht="45" x14ac:dyDescent="0.25">
      <c r="A67" s="44" t="s">
        <v>1005</v>
      </c>
      <c r="B67" s="44" t="s">
        <v>674</v>
      </c>
      <c r="C67" s="44" t="s">
        <v>675</v>
      </c>
      <c r="D67" s="474" t="s">
        <v>125</v>
      </c>
      <c r="E67" s="474" t="s">
        <v>125</v>
      </c>
      <c r="F67" s="474" t="s">
        <v>125</v>
      </c>
      <c r="G67" s="474">
        <v>42</v>
      </c>
      <c r="H67" s="474">
        <v>14</v>
      </c>
      <c r="I67" s="474" t="s">
        <v>125</v>
      </c>
      <c r="J67" s="269">
        <v>42</v>
      </c>
      <c r="K67" s="269">
        <v>28</v>
      </c>
      <c r="L67" s="269">
        <v>14</v>
      </c>
      <c r="M67" s="269">
        <v>42</v>
      </c>
      <c r="N67" s="269">
        <v>42</v>
      </c>
      <c r="O67" s="269">
        <v>24</v>
      </c>
      <c r="P67" s="529">
        <v>42</v>
      </c>
      <c r="Q67" s="529">
        <v>45</v>
      </c>
      <c r="R67" s="529">
        <v>40</v>
      </c>
      <c r="S67"/>
      <c r="T67"/>
    </row>
    <row r="68" spans="1:21" ht="45" x14ac:dyDescent="0.25">
      <c r="A68" s="44" t="s">
        <v>676</v>
      </c>
      <c r="B68" s="44" t="s">
        <v>677</v>
      </c>
      <c r="C68" s="44" t="s">
        <v>7</v>
      </c>
      <c r="D68" s="474" t="s">
        <v>125</v>
      </c>
      <c r="E68" s="474" t="s">
        <v>125</v>
      </c>
      <c r="F68" s="474" t="s">
        <v>125</v>
      </c>
      <c r="G68" s="474">
        <v>6</v>
      </c>
      <c r="H68" s="474">
        <v>2</v>
      </c>
      <c r="I68" s="474" t="s">
        <v>125</v>
      </c>
      <c r="J68" s="269">
        <v>6</v>
      </c>
      <c r="K68" s="269">
        <v>4</v>
      </c>
      <c r="L68" s="269">
        <v>2</v>
      </c>
      <c r="M68" s="269">
        <v>6</v>
      </c>
      <c r="N68" s="269">
        <v>6</v>
      </c>
      <c r="O68" s="269">
        <v>4</v>
      </c>
      <c r="P68" s="529">
        <v>6</v>
      </c>
      <c r="Q68" s="529">
        <v>6</v>
      </c>
      <c r="R68" s="529">
        <v>4</v>
      </c>
      <c r="S68"/>
      <c r="T68"/>
      <c r="U68"/>
    </row>
    <row r="69" spans="1:21" ht="30" x14ac:dyDescent="0.25">
      <c r="A69" s="44" t="s">
        <v>459</v>
      </c>
      <c r="B69" s="44" t="s">
        <v>678</v>
      </c>
      <c r="C69" s="44" t="s">
        <v>374</v>
      </c>
      <c r="D69" s="474" t="s">
        <v>125</v>
      </c>
      <c r="E69" s="474" t="s">
        <v>125</v>
      </c>
      <c r="F69" s="474" t="s">
        <v>125</v>
      </c>
      <c r="G69" s="474">
        <v>50</v>
      </c>
      <c r="H69" s="474">
        <v>17</v>
      </c>
      <c r="I69" s="474" t="s">
        <v>125</v>
      </c>
      <c r="J69" s="269">
        <v>50</v>
      </c>
      <c r="K69" s="269">
        <v>26</v>
      </c>
      <c r="L69" s="269"/>
      <c r="M69" s="269">
        <v>50</v>
      </c>
      <c r="N69" s="269">
        <v>50</v>
      </c>
      <c r="O69" s="269">
        <v>50</v>
      </c>
      <c r="P69" s="474"/>
      <c r="Q69" s="474"/>
      <c r="R69" s="474"/>
      <c r="S69"/>
      <c r="T69"/>
      <c r="U69"/>
    </row>
    <row r="70" spans="1:21" ht="30" x14ac:dyDescent="0.25">
      <c r="A70" s="44" t="s">
        <v>1006</v>
      </c>
      <c r="B70" s="44" t="s">
        <v>679</v>
      </c>
      <c r="C70" s="44" t="s">
        <v>680</v>
      </c>
      <c r="D70" s="474" t="s">
        <v>125</v>
      </c>
      <c r="E70" s="474" t="s">
        <v>125</v>
      </c>
      <c r="F70" s="474" t="s">
        <v>125</v>
      </c>
      <c r="G70" s="474">
        <v>33</v>
      </c>
      <c r="H70" s="474">
        <v>9</v>
      </c>
      <c r="I70" s="474" t="s">
        <v>125</v>
      </c>
      <c r="J70" s="269">
        <v>33</v>
      </c>
      <c r="K70" s="269">
        <v>19</v>
      </c>
      <c r="L70" s="269">
        <v>11</v>
      </c>
      <c r="M70" s="269">
        <v>33</v>
      </c>
      <c r="N70" s="269">
        <v>27</v>
      </c>
      <c r="O70" s="269">
        <v>22</v>
      </c>
      <c r="P70" s="529">
        <v>33</v>
      </c>
      <c r="Q70" s="529">
        <v>37</v>
      </c>
      <c r="R70" s="529">
        <v>37</v>
      </c>
      <c r="S70"/>
      <c r="T70"/>
      <c r="U70"/>
    </row>
    <row r="71" spans="1:21" ht="30" x14ac:dyDescent="0.25">
      <c r="A71" s="44" t="s">
        <v>681</v>
      </c>
      <c r="B71" s="44" t="s">
        <v>682</v>
      </c>
      <c r="C71" s="44" t="s">
        <v>6</v>
      </c>
      <c r="D71" s="474" t="s">
        <v>125</v>
      </c>
      <c r="E71" s="474" t="s">
        <v>125</v>
      </c>
      <c r="F71" s="474" t="s">
        <v>125</v>
      </c>
      <c r="G71" s="474">
        <v>12</v>
      </c>
      <c r="H71" s="474">
        <v>3</v>
      </c>
      <c r="I71" s="474">
        <v>1</v>
      </c>
      <c r="J71" s="269">
        <v>12</v>
      </c>
      <c r="K71" s="269">
        <v>6</v>
      </c>
      <c r="L71" s="269">
        <v>4</v>
      </c>
      <c r="M71" s="269">
        <v>12</v>
      </c>
      <c r="N71" s="269">
        <v>9</v>
      </c>
      <c r="O71" s="269">
        <v>7</v>
      </c>
      <c r="P71" s="529">
        <v>12</v>
      </c>
      <c r="Q71" s="529">
        <v>12</v>
      </c>
      <c r="R71" s="529">
        <v>10</v>
      </c>
      <c r="S71"/>
      <c r="T71"/>
      <c r="U71"/>
    </row>
    <row r="72" spans="1:21" x14ac:dyDescent="0.25">
      <c r="A72" s="44" t="s">
        <v>1007</v>
      </c>
      <c r="B72" s="44" t="s">
        <v>483</v>
      </c>
      <c r="C72" s="44" t="s">
        <v>23</v>
      </c>
      <c r="D72" s="474" t="s">
        <v>125</v>
      </c>
      <c r="E72" s="474" t="s">
        <v>125</v>
      </c>
      <c r="F72" s="474" t="s">
        <v>125</v>
      </c>
      <c r="G72" s="474">
        <v>30</v>
      </c>
      <c r="H72" s="474" t="s">
        <v>125</v>
      </c>
      <c r="I72" s="474" t="s">
        <v>125</v>
      </c>
      <c r="J72" s="269">
        <v>30</v>
      </c>
      <c r="K72" s="269">
        <v>4</v>
      </c>
      <c r="L72" s="269"/>
      <c r="M72" s="269">
        <v>30</v>
      </c>
      <c r="N72" s="269">
        <v>24</v>
      </c>
      <c r="O72" s="269"/>
      <c r="P72" s="529">
        <v>30</v>
      </c>
      <c r="Q72" s="529">
        <v>36</v>
      </c>
      <c r="R72" s="529">
        <v>36</v>
      </c>
      <c r="S72"/>
      <c r="T72"/>
      <c r="U72"/>
    </row>
    <row r="73" spans="1:21" ht="30" x14ac:dyDescent="0.25">
      <c r="A73" s="44" t="s">
        <v>758</v>
      </c>
      <c r="B73" s="44" t="s">
        <v>683</v>
      </c>
      <c r="C73" s="44" t="s">
        <v>684</v>
      </c>
      <c r="D73" s="474" t="s">
        <v>125</v>
      </c>
      <c r="E73" s="474" t="s">
        <v>125</v>
      </c>
      <c r="F73" s="474" t="s">
        <v>125</v>
      </c>
      <c r="G73" s="474">
        <v>10</v>
      </c>
      <c r="H73" s="474">
        <v>10</v>
      </c>
      <c r="I73" s="474" t="s">
        <v>125</v>
      </c>
      <c r="J73" s="269">
        <v>10</v>
      </c>
      <c r="K73" s="269">
        <v>10</v>
      </c>
      <c r="L73" s="269">
        <v>10</v>
      </c>
      <c r="M73" s="269">
        <v>10</v>
      </c>
      <c r="N73" s="269">
        <v>10</v>
      </c>
      <c r="O73" s="269">
        <v>10</v>
      </c>
      <c r="P73" s="474"/>
      <c r="Q73" s="474"/>
      <c r="R73" s="474"/>
      <c r="S73"/>
      <c r="T73"/>
      <c r="U73"/>
    </row>
    <row r="74" spans="1:21" ht="30" x14ac:dyDescent="0.25">
      <c r="A74" s="44" t="s">
        <v>1008</v>
      </c>
      <c r="B74" s="44" t="s">
        <v>685</v>
      </c>
      <c r="C74" s="44" t="s">
        <v>21</v>
      </c>
      <c r="D74" s="474" t="s">
        <v>125</v>
      </c>
      <c r="E74" s="474" t="s">
        <v>125</v>
      </c>
      <c r="F74" s="474" t="s">
        <v>125</v>
      </c>
      <c r="G74" s="474">
        <v>16</v>
      </c>
      <c r="H74" s="474">
        <v>7</v>
      </c>
      <c r="I74" s="474" t="s">
        <v>125</v>
      </c>
      <c r="J74" s="269">
        <v>16</v>
      </c>
      <c r="K74" s="269">
        <v>7</v>
      </c>
      <c r="L74" s="269"/>
      <c r="M74" s="269">
        <v>16</v>
      </c>
      <c r="N74" s="269">
        <v>16</v>
      </c>
      <c r="O74" s="269">
        <v>11</v>
      </c>
      <c r="P74" s="529">
        <v>16</v>
      </c>
      <c r="Q74" s="529">
        <v>17</v>
      </c>
      <c r="R74" s="529">
        <v>17</v>
      </c>
      <c r="S74"/>
      <c r="T74"/>
      <c r="U74"/>
    </row>
    <row r="75" spans="1:21" ht="60" x14ac:dyDescent="0.25">
      <c r="A75" s="44" t="s">
        <v>1009</v>
      </c>
      <c r="B75" s="44" t="s">
        <v>686</v>
      </c>
      <c r="C75" s="44" t="s">
        <v>687</v>
      </c>
      <c r="D75" s="474" t="s">
        <v>125</v>
      </c>
      <c r="E75" s="474" t="s">
        <v>125</v>
      </c>
      <c r="F75" s="474" t="s">
        <v>125</v>
      </c>
      <c r="G75" s="474">
        <v>36</v>
      </c>
      <c r="H75" s="474">
        <v>12</v>
      </c>
      <c r="I75" s="474" t="s">
        <v>125</v>
      </c>
      <c r="J75" s="269">
        <v>36</v>
      </c>
      <c r="K75" s="269">
        <v>24</v>
      </c>
      <c r="L75" s="269">
        <v>12</v>
      </c>
      <c r="M75" s="269">
        <v>36</v>
      </c>
      <c r="N75" s="269">
        <v>36</v>
      </c>
      <c r="O75" s="269">
        <v>24</v>
      </c>
      <c r="P75" s="529">
        <v>36</v>
      </c>
      <c r="Q75" s="529">
        <v>36</v>
      </c>
      <c r="R75" s="529">
        <v>24</v>
      </c>
      <c r="S75"/>
      <c r="T75"/>
      <c r="U75"/>
    </row>
    <row r="76" spans="1:21" x14ac:dyDescent="0.25">
      <c r="A76" s="10" t="s">
        <v>334</v>
      </c>
      <c r="B76" s="10"/>
      <c r="C76" s="10"/>
      <c r="D76" s="10" t="s">
        <v>125</v>
      </c>
      <c r="E76" s="10" t="s">
        <v>125</v>
      </c>
      <c r="F76" s="10" t="s">
        <v>125</v>
      </c>
      <c r="G76" s="10">
        <v>251</v>
      </c>
      <c r="H76" s="10">
        <v>82</v>
      </c>
      <c r="I76" s="10">
        <v>1</v>
      </c>
      <c r="J76" s="270">
        <v>251</v>
      </c>
      <c r="K76" s="270">
        <v>145</v>
      </c>
      <c r="L76" s="270">
        <v>61</v>
      </c>
      <c r="M76" s="270"/>
      <c r="N76" s="270"/>
      <c r="O76" s="270"/>
      <c r="P76" s="474"/>
      <c r="Q76" s="474"/>
      <c r="R76" s="474"/>
      <c r="S76"/>
      <c r="T76"/>
      <c r="U76"/>
    </row>
    <row r="77" spans="1:21" s="8" customFormat="1" x14ac:dyDescent="0.25">
      <c r="A77" s="693"/>
      <c r="B77" s="693"/>
      <c r="C77" s="693"/>
      <c r="D77" s="693"/>
      <c r="E77" s="693"/>
      <c r="F77" s="693"/>
      <c r="G77" s="693"/>
      <c r="H77" s="693"/>
      <c r="I77" s="693"/>
      <c r="J77" s="531"/>
      <c r="K77" s="531"/>
      <c r="L77" s="531"/>
      <c r="M77" s="531"/>
      <c r="N77" s="531"/>
      <c r="O77" s="531"/>
    </row>
    <row r="78" spans="1:21" ht="21" x14ac:dyDescent="0.35">
      <c r="A78" s="54" t="s">
        <v>916</v>
      </c>
      <c r="B78" s="18"/>
      <c r="C78" s="18"/>
      <c r="D78" s="699">
        <v>2018</v>
      </c>
      <c r="E78" s="699"/>
      <c r="F78" s="699"/>
      <c r="G78" s="699">
        <v>2019</v>
      </c>
      <c r="H78" s="699"/>
      <c r="I78" s="699"/>
      <c r="J78" s="523"/>
      <c r="K78" s="523"/>
      <c r="L78" s="523"/>
      <c r="M78" s="523"/>
      <c r="N78" s="523"/>
      <c r="O78" s="523"/>
      <c r="P78" s="523"/>
      <c r="Q78" s="523"/>
      <c r="R78" s="523"/>
      <c r="S78"/>
      <c r="T78"/>
    </row>
    <row r="79" spans="1:21" ht="60" x14ac:dyDescent="0.25">
      <c r="A79" s="469" t="s">
        <v>450</v>
      </c>
      <c r="B79" s="469" t="s">
        <v>451</v>
      </c>
      <c r="C79" s="524" t="s">
        <v>452</v>
      </c>
      <c r="D79" s="524" t="s">
        <v>453</v>
      </c>
      <c r="E79" s="524" t="s">
        <v>914</v>
      </c>
      <c r="F79" s="524" t="s">
        <v>915</v>
      </c>
      <c r="G79" s="524" t="s">
        <v>453</v>
      </c>
      <c r="H79" s="524" t="s">
        <v>1010</v>
      </c>
      <c r="I79" s="524" t="s">
        <v>1011</v>
      </c>
      <c r="J79" s="523"/>
      <c r="K79" s="523"/>
      <c r="L79" s="523"/>
      <c r="M79" s="523"/>
      <c r="N79" s="523"/>
      <c r="O79" s="523"/>
      <c r="P79" s="523"/>
      <c r="Q79" s="523"/>
      <c r="R79" s="523"/>
      <c r="S79"/>
      <c r="T79"/>
    </row>
    <row r="80" spans="1:21" ht="30" x14ac:dyDescent="0.25">
      <c r="A80" s="530" t="s">
        <v>671</v>
      </c>
      <c r="B80" s="530" t="s">
        <v>917</v>
      </c>
      <c r="C80" s="15" t="s">
        <v>374</v>
      </c>
      <c r="D80" s="474">
        <v>16</v>
      </c>
      <c r="E80" s="474"/>
      <c r="F80" s="474"/>
      <c r="G80" s="27">
        <v>16</v>
      </c>
      <c r="H80" s="27">
        <v>8</v>
      </c>
      <c r="I80" s="474"/>
      <c r="J80" s="523"/>
      <c r="K80" s="523"/>
      <c r="L80" s="523"/>
      <c r="M80" s="523"/>
      <c r="N80" s="523"/>
      <c r="O80" s="523"/>
      <c r="P80" s="523"/>
      <c r="Q80" s="523"/>
      <c r="R80" s="523"/>
      <c r="S80"/>
      <c r="T80"/>
    </row>
    <row r="81" spans="1:21" x14ac:dyDescent="0.25">
      <c r="A81" s="530" t="s">
        <v>918</v>
      </c>
      <c r="B81" s="530" t="s">
        <v>919</v>
      </c>
      <c r="C81" s="15" t="s">
        <v>374</v>
      </c>
      <c r="D81" s="474">
        <v>8</v>
      </c>
      <c r="E81" s="474"/>
      <c r="F81" s="474"/>
      <c r="G81" s="27">
        <v>8</v>
      </c>
      <c r="H81" s="27">
        <v>8</v>
      </c>
      <c r="I81" s="474"/>
      <c r="J81" s="523"/>
      <c r="K81" s="523"/>
      <c r="L81" s="523"/>
      <c r="M81" s="523"/>
      <c r="N81" s="523"/>
      <c r="O81" s="523"/>
      <c r="P81" s="523"/>
      <c r="Q81" s="523"/>
      <c r="R81" s="523"/>
      <c r="S81"/>
      <c r="T81"/>
    </row>
    <row r="82" spans="1:21" ht="30" x14ac:dyDescent="0.25">
      <c r="A82" s="530" t="s">
        <v>485</v>
      </c>
      <c r="B82" s="530" t="s">
        <v>920</v>
      </c>
      <c r="C82" s="15" t="s">
        <v>4</v>
      </c>
      <c r="D82" s="474">
        <v>21</v>
      </c>
      <c r="E82" s="474"/>
      <c r="F82" s="474"/>
      <c r="G82" s="27">
        <v>21</v>
      </c>
      <c r="H82" s="27">
        <v>6</v>
      </c>
      <c r="I82" s="474"/>
      <c r="J82" s="523"/>
      <c r="K82" s="523"/>
      <c r="L82" s="523"/>
      <c r="M82" s="523"/>
      <c r="N82" s="523"/>
      <c r="O82" s="523"/>
      <c r="P82" s="523"/>
      <c r="Q82" s="523"/>
      <c r="R82" s="523"/>
      <c r="S82"/>
      <c r="T82"/>
    </row>
    <row r="83" spans="1:21" x14ac:dyDescent="0.25">
      <c r="A83" s="10"/>
      <c r="B83" s="10"/>
      <c r="C83" s="10"/>
      <c r="D83" s="10"/>
      <c r="E83" s="10"/>
      <c r="F83" s="10"/>
      <c r="G83" s="27">
        <f>SUM(G80:G82)</f>
        <v>45</v>
      </c>
      <c r="H83" s="27">
        <f>SUM(H80:H82)</f>
        <v>22</v>
      </c>
      <c r="I83" s="474"/>
      <c r="J83" s="531"/>
      <c r="K83" s="531"/>
      <c r="L83" s="531"/>
      <c r="M83" s="531"/>
      <c r="N83" s="531"/>
      <c r="O83" s="531"/>
      <c r="P83" s="523"/>
      <c r="Q83" s="523"/>
      <c r="R83" s="523"/>
      <c r="S83"/>
      <c r="T83"/>
      <c r="U83" s="62"/>
    </row>
    <row r="84" spans="1:21" x14ac:dyDescent="0.25">
      <c r="A84" s="25" t="s">
        <v>475</v>
      </c>
      <c r="B84" s="523"/>
      <c r="C84" s="523"/>
      <c r="D84" s="523"/>
      <c r="E84" s="523"/>
      <c r="F84" s="523"/>
      <c r="G84" s="523"/>
      <c r="H84" s="523"/>
      <c r="I84" s="523"/>
      <c r="J84" s="523"/>
      <c r="K84" s="523"/>
      <c r="L84" s="523"/>
      <c r="M84" s="523"/>
      <c r="N84" s="523"/>
      <c r="O84" s="523"/>
      <c r="P84" s="523"/>
      <c r="Q84" s="523"/>
      <c r="R84" s="523"/>
      <c r="S84"/>
      <c r="T84"/>
    </row>
    <row r="85" spans="1:21" x14ac:dyDescent="0.25">
      <c r="A85" s="25" t="s">
        <v>733</v>
      </c>
      <c r="B85" s="523"/>
      <c r="C85" s="523"/>
      <c r="D85" s="523"/>
      <c r="E85" s="523"/>
      <c r="F85" s="523"/>
      <c r="G85" s="523"/>
      <c r="H85" s="523"/>
      <c r="I85" s="523"/>
      <c r="J85" s="523"/>
      <c r="K85" s="523"/>
      <c r="L85" s="523"/>
      <c r="M85" s="523"/>
      <c r="N85" s="523"/>
      <c r="O85" s="523"/>
      <c r="P85" s="523"/>
      <c r="Q85" s="523"/>
      <c r="R85" s="523"/>
      <c r="S85"/>
      <c r="T85"/>
    </row>
    <row r="86" spans="1:21" x14ac:dyDescent="0.25">
      <c r="A86" s="523"/>
      <c r="B86" s="523"/>
      <c r="C86" s="523"/>
      <c r="D86" s="523"/>
      <c r="E86" s="523"/>
      <c r="F86" s="523"/>
      <c r="G86" s="523"/>
      <c r="H86" s="523"/>
      <c r="I86" s="523"/>
      <c r="J86" s="523"/>
      <c r="K86" s="523"/>
      <c r="L86" s="523"/>
      <c r="M86" s="523"/>
      <c r="N86" s="523"/>
      <c r="O86" s="523"/>
      <c r="P86" s="523"/>
      <c r="Q86" s="523"/>
      <c r="R86" s="523"/>
      <c r="S86"/>
      <c r="T86"/>
    </row>
  </sheetData>
  <mergeCells count="19">
    <mergeCell ref="P64:R64"/>
    <mergeCell ref="A43:O43"/>
    <mergeCell ref="A44:O44"/>
    <mergeCell ref="G45:I45"/>
    <mergeCell ref="A4:H4"/>
    <mergeCell ref="D45:F45"/>
    <mergeCell ref="D64:F64"/>
    <mergeCell ref="D28:F28"/>
    <mergeCell ref="A6:K6"/>
    <mergeCell ref="G28:I28"/>
    <mergeCell ref="J28:L28"/>
    <mergeCell ref="A19:O19"/>
    <mergeCell ref="D78:F78"/>
    <mergeCell ref="J45:L45"/>
    <mergeCell ref="M45:O45"/>
    <mergeCell ref="G64:I64"/>
    <mergeCell ref="J64:L64"/>
    <mergeCell ref="M64:O64"/>
    <mergeCell ref="G78:I78"/>
  </mergeCells>
  <pageMargins left="0.25590551181102361" right="0.25590551181102361" top="0.39370078740157477" bottom="0.39370078740157477" header="0.3" footer="0.3"/>
  <pageSetup paperSize="9" scale="26" orientation="landscape"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'Skills - apprent. and training'!B8:H8</xm:f>
              <xm:sqref>K8</xm:sqref>
            </x14:sparkline>
            <x14:sparkline>
              <xm:f>'Skills - apprent. and training'!B9:H9</xm:f>
              <xm:sqref>K9</xm:sqref>
            </x14:sparkline>
            <x14:sparkline>
              <xm:f>'Skills - apprent. and training'!B10:H10</xm:f>
              <xm:sqref>K10</xm:sqref>
            </x14:sparkline>
            <x14:sparkline>
              <xm:f>'Skills - apprent. and training'!B11:H11</xm:f>
              <xm:sqref>K11</xm:sqref>
            </x14:sparkline>
            <x14:sparkline>
              <xm:f>'Skills - apprent. and training'!B12:H12</xm:f>
              <xm:sqref>K12</xm:sqref>
            </x14:sparkline>
            <x14:sparkline>
              <xm:f>'Skills - apprent. and training'!B13:H13</xm:f>
              <xm:sqref>K13</xm:sqref>
            </x14:sparkline>
            <x14:sparkline>
              <xm:f>'Skills - apprent. and training'!B14:H14</xm:f>
              <xm:sqref>K14</xm:sqref>
            </x14:sparkline>
            <x14:sparkline>
              <xm:f>'Skills - apprent. and training'!B15:H15</xm:f>
              <xm:sqref>K15</xm:sqref>
            </x14:sparkline>
            <x14:sparkline>
              <xm:f>'Skills - apprent. and training'!B16:H16</xm:f>
              <xm:sqref>K16</xm:sqref>
            </x14:sparkline>
            <x14:sparkline>
              <xm:f>'Skills - apprent. and training'!B17:H17</xm:f>
              <xm:sqref>K17</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71"/>
  <sheetViews>
    <sheetView showRowColHeaders="0" zoomScaleNormal="100" workbookViewId="0"/>
  </sheetViews>
  <sheetFormatPr defaultRowHeight="15" x14ac:dyDescent="0.25"/>
  <cols>
    <col min="1" max="1" width="25.28515625" customWidth="1"/>
    <col min="2" max="2" width="32.28515625" style="80" customWidth="1"/>
    <col min="3" max="3" width="22.85546875" customWidth="1"/>
    <col min="4" max="4" width="22.140625" customWidth="1"/>
    <col min="5" max="6" width="14.7109375" customWidth="1"/>
    <col min="7" max="7" width="21.5703125" customWidth="1"/>
    <col min="8" max="16" width="14.7109375" customWidth="1"/>
    <col min="17" max="17" width="13.85546875" customWidth="1"/>
    <col min="21" max="22" width="26.7109375" style="224" bestFit="1" customWidth="1"/>
    <col min="23" max="24" width="20.140625" style="224" bestFit="1" customWidth="1"/>
  </cols>
  <sheetData>
    <row r="1" spans="1:27" ht="22.5" customHeight="1" x14ac:dyDescent="0.25"/>
    <row r="2" spans="1:27" ht="22.5" customHeight="1" x14ac:dyDescent="0.25"/>
    <row r="3" spans="1:27" x14ac:dyDescent="0.25">
      <c r="T3" s="455"/>
      <c r="U3" s="455"/>
      <c r="V3" s="455"/>
      <c r="W3" s="455"/>
      <c r="X3" s="455"/>
      <c r="Y3" s="455"/>
      <c r="Z3" s="455"/>
      <c r="AA3" s="455"/>
    </row>
    <row r="4" spans="1:27" ht="26.25" x14ac:dyDescent="0.4">
      <c r="A4" s="16" t="s">
        <v>719</v>
      </c>
      <c r="T4" s="455"/>
      <c r="U4" s="455"/>
      <c r="V4" s="455"/>
      <c r="W4" s="455"/>
      <c r="X4" s="455"/>
      <c r="Y4" s="455"/>
      <c r="Z4" s="455"/>
      <c r="AA4" s="455"/>
    </row>
    <row r="5" spans="1:27" x14ac:dyDescent="0.25">
      <c r="T5" s="455"/>
      <c r="U5" s="455"/>
      <c r="V5" s="455"/>
      <c r="W5" s="455"/>
      <c r="X5" s="455"/>
      <c r="Y5" s="455"/>
      <c r="Z5" s="455"/>
      <c r="AA5" s="455"/>
    </row>
    <row r="6" spans="1:27" x14ac:dyDescent="0.25">
      <c r="T6" s="224"/>
      <c r="Y6" s="224"/>
      <c r="Z6" s="455"/>
      <c r="AA6" s="455"/>
    </row>
    <row r="7" spans="1:27" x14ac:dyDescent="0.25">
      <c r="T7" s="224"/>
      <c r="Y7" s="224"/>
      <c r="Z7" s="455"/>
      <c r="AA7" s="455"/>
    </row>
    <row r="8" spans="1:27" ht="26.25" x14ac:dyDescent="0.4">
      <c r="A8" s="16" t="s">
        <v>1065</v>
      </c>
      <c r="T8" s="224"/>
      <c r="Y8" s="224"/>
      <c r="Z8" s="455"/>
      <c r="AA8" s="455"/>
    </row>
    <row r="9" spans="1:27" x14ac:dyDescent="0.25">
      <c r="B9" s="696" t="s">
        <v>1064</v>
      </c>
      <c r="C9" s="697"/>
      <c r="D9" s="697"/>
      <c r="E9" s="697"/>
      <c r="F9" s="697"/>
      <c r="G9" s="697"/>
      <c r="H9" s="697"/>
      <c r="I9" s="697"/>
      <c r="J9" s="698"/>
      <c r="K9" s="245"/>
      <c r="T9" s="224"/>
      <c r="Y9" s="224"/>
      <c r="Z9" s="455"/>
      <c r="AA9" s="455"/>
    </row>
    <row r="10" spans="1:27" ht="60" x14ac:dyDescent="0.25">
      <c r="B10" s="565" t="s">
        <v>1036</v>
      </c>
      <c r="C10" s="566" t="s">
        <v>793</v>
      </c>
      <c r="D10" s="566" t="s">
        <v>794</v>
      </c>
      <c r="E10" s="566" t="s">
        <v>547</v>
      </c>
      <c r="F10" s="566" t="s">
        <v>795</v>
      </c>
      <c r="G10" s="566" t="s">
        <v>796</v>
      </c>
      <c r="H10" s="566" t="s">
        <v>797</v>
      </c>
      <c r="I10" s="566" t="s">
        <v>799</v>
      </c>
      <c r="J10" s="566" t="s">
        <v>798</v>
      </c>
      <c r="U10"/>
      <c r="V10"/>
      <c r="W10"/>
      <c r="X10"/>
    </row>
    <row r="11" spans="1:27" x14ac:dyDescent="0.25">
      <c r="B11" s="330" t="s">
        <v>1022</v>
      </c>
      <c r="C11" s="567">
        <v>24095</v>
      </c>
      <c r="D11" s="280">
        <v>6541494647.319994</v>
      </c>
      <c r="E11" s="567">
        <v>13484</v>
      </c>
      <c r="F11" s="282">
        <v>0.37150099184483137</v>
      </c>
      <c r="G11" s="280">
        <v>3053327343.6174021</v>
      </c>
      <c r="H11" s="282">
        <v>0.46957786319559452</v>
      </c>
      <c r="I11" s="568">
        <v>130.12183534271398</v>
      </c>
      <c r="J11" s="282">
        <v>0.55961817804523761</v>
      </c>
      <c r="U11"/>
      <c r="V11"/>
      <c r="W11"/>
      <c r="X11"/>
    </row>
    <row r="12" spans="1:27" x14ac:dyDescent="0.25">
      <c r="B12" s="330" t="s">
        <v>1033</v>
      </c>
      <c r="C12" s="567">
        <v>20086</v>
      </c>
      <c r="D12" s="278">
        <v>1378775546.1099994</v>
      </c>
      <c r="E12" s="567">
        <v>11826</v>
      </c>
      <c r="F12" s="21">
        <v>0.32582102711042538</v>
      </c>
      <c r="G12" s="280">
        <v>1623025365.3038995</v>
      </c>
      <c r="H12" s="21">
        <v>0.2496086063437665</v>
      </c>
      <c r="I12" s="568">
        <v>96.604029503820144</v>
      </c>
      <c r="J12" s="282">
        <v>0.58876829632579908</v>
      </c>
      <c r="U12"/>
      <c r="V12"/>
      <c r="W12"/>
      <c r="X12"/>
    </row>
    <row r="13" spans="1:27" x14ac:dyDescent="0.25">
      <c r="B13" s="330" t="s">
        <v>1024</v>
      </c>
      <c r="C13" s="569">
        <v>18751</v>
      </c>
      <c r="D13" s="278">
        <v>3492882005.6450014</v>
      </c>
      <c r="E13" s="569">
        <v>10986</v>
      </c>
      <c r="F13" s="21">
        <v>0.30267798104474325</v>
      </c>
      <c r="G13" s="278">
        <v>1825928558.8512998</v>
      </c>
      <c r="H13" s="21">
        <v>0.28081353046063817</v>
      </c>
      <c r="I13" s="570">
        <v>118.92600785927804</v>
      </c>
      <c r="J13" s="571">
        <v>0.5858887525998614</v>
      </c>
      <c r="U13"/>
      <c r="V13"/>
      <c r="W13"/>
      <c r="X13"/>
    </row>
    <row r="14" spans="1:27" x14ac:dyDescent="0.25">
      <c r="B14" s="102" t="s">
        <v>334</v>
      </c>
      <c r="C14" s="546">
        <v>62932</v>
      </c>
      <c r="D14" s="543">
        <v>15405682136.736992</v>
      </c>
      <c r="E14" s="546">
        <v>36296</v>
      </c>
      <c r="F14" s="316">
        <v>1</v>
      </c>
      <c r="G14" s="543">
        <v>6502281267.7726068</v>
      </c>
      <c r="H14" s="316">
        <v>1</v>
      </c>
      <c r="I14" s="639">
        <v>116.91</v>
      </c>
      <c r="J14" s="316">
        <v>0.57999999999999996</v>
      </c>
      <c r="U14"/>
      <c r="V14"/>
      <c r="W14"/>
      <c r="X14"/>
    </row>
    <row r="15" spans="1:27" x14ac:dyDescent="0.25">
      <c r="B15"/>
      <c r="U15"/>
      <c r="V15"/>
      <c r="W15"/>
      <c r="X15"/>
    </row>
    <row r="16" spans="1:27" x14ac:dyDescent="0.25">
      <c r="B16" s="699" t="s">
        <v>1064</v>
      </c>
      <c r="C16" s="699"/>
      <c r="D16" s="699"/>
      <c r="E16" s="699"/>
      <c r="F16" s="699"/>
      <c r="G16" s="699"/>
      <c r="H16" s="699"/>
      <c r="T16" s="224"/>
      <c r="Y16" s="224"/>
      <c r="Z16" s="455"/>
      <c r="AA16" s="455"/>
    </row>
    <row r="17" spans="2:27" ht="30" x14ac:dyDescent="0.25">
      <c r="B17" s="503"/>
      <c r="C17" s="311" t="s">
        <v>785</v>
      </c>
      <c r="D17" s="311" t="s">
        <v>715</v>
      </c>
      <c r="E17" s="311" t="s">
        <v>716</v>
      </c>
      <c r="F17" s="311" t="s">
        <v>516</v>
      </c>
      <c r="G17" s="311" t="s">
        <v>546</v>
      </c>
      <c r="H17" s="311" t="s">
        <v>786</v>
      </c>
      <c r="T17" s="224"/>
      <c r="Y17" s="224"/>
      <c r="Z17" s="455"/>
      <c r="AA17" s="455"/>
    </row>
    <row r="18" spans="2:27" x14ac:dyDescent="0.25">
      <c r="B18" s="199" t="s">
        <v>518</v>
      </c>
      <c r="C18" s="641">
        <v>100967750</v>
      </c>
      <c r="D18" s="642">
        <v>1.5528050209151774E-2</v>
      </c>
      <c r="E18" s="643">
        <v>2721</v>
      </c>
      <c r="F18" s="644">
        <v>7.4966938505620459E-2</v>
      </c>
      <c r="G18" s="643">
        <v>4937</v>
      </c>
      <c r="H18" s="645">
        <v>0.55114441968806971</v>
      </c>
      <c r="T18" s="455"/>
      <c r="U18" s="455"/>
      <c r="V18" s="455"/>
      <c r="W18" s="455"/>
      <c r="X18" s="455"/>
      <c r="Y18" s="455"/>
      <c r="Z18" s="455"/>
      <c r="AA18" s="455"/>
    </row>
    <row r="19" spans="2:27" ht="32.25" customHeight="1" x14ac:dyDescent="0.25">
      <c r="B19" s="640" t="s">
        <v>519</v>
      </c>
      <c r="C19" s="641">
        <v>2281751885.3516002</v>
      </c>
      <c r="D19" s="642">
        <v>0.35091559275676015</v>
      </c>
      <c r="E19" s="643">
        <v>7060</v>
      </c>
      <c r="F19" s="644">
        <v>0.19451179193299536</v>
      </c>
      <c r="G19" s="643">
        <v>15479</v>
      </c>
      <c r="H19" s="645">
        <v>0.45610181536274952</v>
      </c>
    </row>
    <row r="20" spans="2:27" ht="15.75" customHeight="1" x14ac:dyDescent="0.25">
      <c r="B20" s="199" t="s">
        <v>520</v>
      </c>
      <c r="C20" s="641">
        <v>458916381.88</v>
      </c>
      <c r="D20" s="642">
        <v>7.0577750020525451E-2</v>
      </c>
      <c r="E20" s="643">
        <v>909</v>
      </c>
      <c r="F20" s="644">
        <v>2.5044081992506063E-2</v>
      </c>
      <c r="G20" s="643">
        <v>1781</v>
      </c>
      <c r="H20" s="645">
        <v>0.51038742279618188</v>
      </c>
    </row>
    <row r="21" spans="2:27" x14ac:dyDescent="0.25">
      <c r="B21" s="199" t="s">
        <v>521</v>
      </c>
      <c r="C21" s="641">
        <v>291447036.73099995</v>
      </c>
      <c r="D21" s="642">
        <v>4.482227463390507E-2</v>
      </c>
      <c r="E21" s="643">
        <v>18243</v>
      </c>
      <c r="F21" s="644">
        <v>0.50261736830504744</v>
      </c>
      <c r="G21" s="643">
        <v>28131</v>
      </c>
      <c r="H21" s="645">
        <v>0.6485016529806974</v>
      </c>
    </row>
    <row r="22" spans="2:27" x14ac:dyDescent="0.25">
      <c r="B22" s="199" t="s">
        <v>522</v>
      </c>
      <c r="C22" s="641">
        <v>1444566766.24</v>
      </c>
      <c r="D22" s="642">
        <v>0.22216306965983429</v>
      </c>
      <c r="E22" s="643">
        <v>3060</v>
      </c>
      <c r="F22" s="644">
        <v>8.430681066784218E-2</v>
      </c>
      <c r="G22" s="643">
        <v>5349</v>
      </c>
      <c r="H22" s="645">
        <v>0.57206954570947843</v>
      </c>
    </row>
    <row r="23" spans="2:27" ht="30" x14ac:dyDescent="0.25">
      <c r="B23" s="199" t="s">
        <v>523</v>
      </c>
      <c r="C23" s="641">
        <v>1924375647.5700004</v>
      </c>
      <c r="D23" s="642">
        <v>0.2959539226806176</v>
      </c>
      <c r="E23" s="643">
        <v>4298</v>
      </c>
      <c r="F23" s="644">
        <v>0.1184152523694071</v>
      </c>
      <c r="G23" s="643">
        <v>7294</v>
      </c>
      <c r="H23" s="645">
        <v>0.58925143953934744</v>
      </c>
      <c r="I23" s="97"/>
    </row>
    <row r="24" spans="2:27" x14ac:dyDescent="0.25">
      <c r="B24" s="220" t="s">
        <v>718</v>
      </c>
      <c r="C24" s="646">
        <v>6502281267.7726011</v>
      </c>
      <c r="D24" s="647">
        <v>1</v>
      </c>
      <c r="E24" s="648">
        <v>36296</v>
      </c>
      <c r="F24" s="649">
        <v>1</v>
      </c>
      <c r="G24" s="650">
        <v>62983</v>
      </c>
      <c r="H24" s="651">
        <v>0.57628248892558309</v>
      </c>
    </row>
    <row r="27" spans="2:27" x14ac:dyDescent="0.25">
      <c r="B27" s="699" t="s">
        <v>1064</v>
      </c>
      <c r="C27" s="699"/>
      <c r="D27" s="699"/>
      <c r="E27" s="699"/>
      <c r="F27" s="699"/>
      <c r="G27" s="699"/>
      <c r="H27" s="699"/>
    </row>
    <row r="28" spans="2:27" ht="45" x14ac:dyDescent="0.25">
      <c r="B28" s="20" t="s">
        <v>720</v>
      </c>
      <c r="C28" s="20" t="s">
        <v>375</v>
      </c>
      <c r="D28" s="20" t="s">
        <v>514</v>
      </c>
      <c r="E28" s="20" t="s">
        <v>515</v>
      </c>
      <c r="F28" s="20" t="s">
        <v>516</v>
      </c>
      <c r="G28" s="20" t="s">
        <v>546</v>
      </c>
      <c r="H28" s="20" t="s">
        <v>517</v>
      </c>
    </row>
    <row r="29" spans="2:27" x14ac:dyDescent="0.25">
      <c r="B29" s="79" t="s">
        <v>787</v>
      </c>
      <c r="C29" s="278">
        <v>380814689.64479989</v>
      </c>
      <c r="D29" s="221">
        <v>5.8566320643839272E-2</v>
      </c>
      <c r="E29" s="542">
        <v>25876</v>
      </c>
      <c r="F29" s="221">
        <v>0.71291602380427599</v>
      </c>
      <c r="G29" s="542">
        <v>41539</v>
      </c>
      <c r="H29" s="221">
        <v>0.62134710049225594</v>
      </c>
    </row>
    <row r="30" spans="2:27" x14ac:dyDescent="0.25">
      <c r="B30" s="79" t="s">
        <v>788</v>
      </c>
      <c r="C30" s="278">
        <v>265223362.10819992</v>
      </c>
      <c r="D30" s="221">
        <v>4.0789278590997326E-2</v>
      </c>
      <c r="E30" s="542">
        <v>4122</v>
      </c>
      <c r="F30" s="221">
        <v>0.11356623319374036</v>
      </c>
      <c r="G30" s="542">
        <v>7998</v>
      </c>
      <c r="H30" s="221">
        <v>0.51473526473526476</v>
      </c>
      <c r="I30" s="96"/>
    </row>
    <row r="31" spans="2:27" x14ac:dyDescent="0.25">
      <c r="B31" s="79" t="s">
        <v>789</v>
      </c>
      <c r="C31" s="278">
        <v>2575636749.2096</v>
      </c>
      <c r="D31" s="221">
        <v>0.3961127861348116</v>
      </c>
      <c r="E31" s="542">
        <v>5632</v>
      </c>
      <c r="F31" s="221">
        <v>0.15516861362133569</v>
      </c>
      <c r="G31" s="542">
        <v>11710</v>
      </c>
      <c r="H31" s="221">
        <v>0.48001363675104408</v>
      </c>
    </row>
    <row r="32" spans="2:27" x14ac:dyDescent="0.25">
      <c r="B32" s="79" t="s">
        <v>790</v>
      </c>
      <c r="C32" s="278">
        <v>1646385891.9300001</v>
      </c>
      <c r="D32" s="221">
        <v>0.25320127261950642</v>
      </c>
      <c r="E32" s="542">
        <v>495</v>
      </c>
      <c r="F32" s="221">
        <v>1.3637866431562706E-2</v>
      </c>
      <c r="G32" s="542">
        <v>1279</v>
      </c>
      <c r="H32" s="221">
        <v>0.38581449727201872</v>
      </c>
      <c r="I32" s="225"/>
    </row>
    <row r="33" spans="1:24" x14ac:dyDescent="0.25">
      <c r="B33" s="79" t="s">
        <v>791</v>
      </c>
      <c r="C33" s="278">
        <v>1634220574.8800001</v>
      </c>
      <c r="D33" s="221">
        <v>0.2513303420108452</v>
      </c>
      <c r="E33" s="542">
        <v>171</v>
      </c>
      <c r="F33" s="221">
        <v>4.711262949085299E-3</v>
      </c>
      <c r="G33" s="542">
        <v>405</v>
      </c>
      <c r="H33" s="221">
        <v>0.42222222222222222</v>
      </c>
      <c r="I33" s="225"/>
    </row>
    <row r="34" spans="1:24" x14ac:dyDescent="0.25">
      <c r="B34" s="548" t="s">
        <v>334</v>
      </c>
      <c r="C34" s="543">
        <v>6502281267.7726011</v>
      </c>
      <c r="D34" s="549">
        <v>1</v>
      </c>
      <c r="E34" s="546">
        <v>36296</v>
      </c>
      <c r="F34" s="549">
        <v>1</v>
      </c>
      <c r="G34" s="546">
        <v>62931</v>
      </c>
      <c r="H34" s="549">
        <v>0.57545105748802994</v>
      </c>
      <c r="I34" s="225"/>
    </row>
    <row r="35" spans="1:24" x14ac:dyDescent="0.25">
      <c r="I35" s="225"/>
    </row>
    <row r="36" spans="1:24" x14ac:dyDescent="0.25">
      <c r="I36" s="226"/>
    </row>
    <row r="38" spans="1:24" x14ac:dyDescent="0.25">
      <c r="C38" s="7"/>
      <c r="D38" s="43"/>
      <c r="F38" s="1"/>
    </row>
    <row r="39" spans="1:24" ht="26.25" x14ac:dyDescent="0.4">
      <c r="A39" s="90" t="s">
        <v>721</v>
      </c>
    </row>
    <row r="40" spans="1:24" x14ac:dyDescent="0.25">
      <c r="A40" s="24"/>
      <c r="B40" s="20"/>
      <c r="C40" s="17" t="s">
        <v>27</v>
      </c>
      <c r="D40" s="17" t="s">
        <v>12</v>
      </c>
      <c r="E40" s="17" t="s">
        <v>13</v>
      </c>
      <c r="F40" s="17" t="s">
        <v>14</v>
      </c>
      <c r="G40" s="17" t="s">
        <v>15</v>
      </c>
      <c r="H40" s="17" t="s">
        <v>16</v>
      </c>
      <c r="I40" s="17" t="s">
        <v>17</v>
      </c>
      <c r="J40" s="17" t="s">
        <v>18</v>
      </c>
      <c r="K40" s="17" t="s">
        <v>19</v>
      </c>
      <c r="L40" s="17" t="s">
        <v>497</v>
      </c>
      <c r="M40" s="17" t="s">
        <v>746</v>
      </c>
      <c r="N40" s="17" t="s">
        <v>833</v>
      </c>
      <c r="O40" s="17" t="s">
        <v>913</v>
      </c>
      <c r="P40" s="469" t="s">
        <v>980</v>
      </c>
    </row>
    <row r="41" spans="1:24" x14ac:dyDescent="0.25">
      <c r="A41" s="24"/>
      <c r="B41" s="653" t="s">
        <v>707</v>
      </c>
      <c r="C41" s="460">
        <v>41.9</v>
      </c>
      <c r="D41" s="460">
        <v>48.6</v>
      </c>
      <c r="E41" s="460">
        <v>49.2</v>
      </c>
      <c r="F41" s="460">
        <v>48.1</v>
      </c>
      <c r="G41" s="460">
        <v>54.4</v>
      </c>
      <c r="H41" s="460">
        <v>54.8</v>
      </c>
      <c r="I41" s="460">
        <v>54.2</v>
      </c>
      <c r="J41" s="460">
        <v>57.1</v>
      </c>
      <c r="K41" s="460">
        <v>86.7</v>
      </c>
      <c r="L41" s="460">
        <v>74.5</v>
      </c>
      <c r="M41" s="460">
        <v>13.4</v>
      </c>
      <c r="N41" s="460">
        <v>13.7</v>
      </c>
      <c r="O41" s="460">
        <v>16.7</v>
      </c>
      <c r="P41" s="460">
        <v>13.8</v>
      </c>
    </row>
    <row r="42" spans="1:24" x14ac:dyDescent="0.25">
      <c r="A42" s="24"/>
      <c r="B42" s="653" t="s">
        <v>340</v>
      </c>
      <c r="C42" s="460">
        <v>125</v>
      </c>
      <c r="D42" s="460">
        <v>134.5</v>
      </c>
      <c r="E42" s="460">
        <v>129.4</v>
      </c>
      <c r="F42" s="460">
        <v>132.69999999999999</v>
      </c>
      <c r="G42" s="460">
        <v>130.9</v>
      </c>
      <c r="H42" s="460">
        <v>129.9</v>
      </c>
      <c r="I42" s="460">
        <v>121.2</v>
      </c>
      <c r="J42" s="460">
        <v>101.44</v>
      </c>
      <c r="K42" s="460">
        <v>99.85</v>
      </c>
      <c r="L42" s="460">
        <v>181</v>
      </c>
      <c r="M42" s="460">
        <v>90.2</v>
      </c>
      <c r="N42" s="460">
        <v>87.8</v>
      </c>
      <c r="O42" s="460">
        <v>89.1</v>
      </c>
      <c r="P42" s="460">
        <v>91.3</v>
      </c>
    </row>
    <row r="43" spans="1:24" x14ac:dyDescent="0.25">
      <c r="A43" s="24"/>
      <c r="B43" s="653" t="s">
        <v>689</v>
      </c>
      <c r="C43" s="460">
        <v>35.841999999999999</v>
      </c>
      <c r="D43" s="460">
        <v>34.136000000000003</v>
      </c>
      <c r="E43" s="460">
        <v>32.597999999999999</v>
      </c>
      <c r="F43" s="460">
        <v>29.3</v>
      </c>
      <c r="G43" s="460">
        <v>32.299999999999997</v>
      </c>
      <c r="H43" s="460">
        <v>34.799999999999997</v>
      </c>
      <c r="I43" s="460">
        <v>30.8</v>
      </c>
      <c r="J43" s="460">
        <v>19.600000000000001</v>
      </c>
      <c r="K43" s="460">
        <v>17.8</v>
      </c>
      <c r="L43" s="460">
        <v>19.399999999999999</v>
      </c>
      <c r="M43" s="461">
        <v>19.399999999999999</v>
      </c>
      <c r="N43" s="461">
        <v>19.899999999999999</v>
      </c>
      <c r="O43" s="426">
        <v>20.100000000000001</v>
      </c>
      <c r="P43" s="426">
        <v>20.399999999999999</v>
      </c>
    </row>
    <row r="44" spans="1:24" x14ac:dyDescent="0.25">
      <c r="A44" s="24"/>
      <c r="B44" s="654" t="s">
        <v>354</v>
      </c>
      <c r="C44" s="655" t="s">
        <v>125</v>
      </c>
      <c r="D44" s="655" t="s">
        <v>125</v>
      </c>
      <c r="E44" s="655" t="s">
        <v>125</v>
      </c>
      <c r="F44" s="655" t="s">
        <v>125</v>
      </c>
      <c r="G44" s="656">
        <v>40.4</v>
      </c>
      <c r="H44" s="656">
        <v>36.799999999999997</v>
      </c>
      <c r="I44" s="656">
        <v>32.700000000000003</v>
      </c>
      <c r="J44" s="656">
        <v>32.67</v>
      </c>
      <c r="K44" s="656">
        <v>33.33</v>
      </c>
      <c r="L44" s="656">
        <v>32.799999999999997</v>
      </c>
      <c r="M44" s="655" t="s">
        <v>125</v>
      </c>
      <c r="N44" s="655" t="s">
        <v>125</v>
      </c>
      <c r="O44" s="655" t="s">
        <v>125</v>
      </c>
      <c r="P44" s="655" t="s">
        <v>125</v>
      </c>
    </row>
    <row r="45" spans="1:24" x14ac:dyDescent="0.25">
      <c r="A45" s="24"/>
      <c r="B45" s="654" t="s">
        <v>355</v>
      </c>
      <c r="C45" s="655" t="s">
        <v>125</v>
      </c>
      <c r="D45" s="655" t="s">
        <v>125</v>
      </c>
      <c r="E45" s="655" t="s">
        <v>125</v>
      </c>
      <c r="F45" s="655" t="s">
        <v>125</v>
      </c>
      <c r="G45" s="656">
        <v>76.900000000000006</v>
      </c>
      <c r="H45" s="656">
        <v>73.900000000000006</v>
      </c>
      <c r="I45" s="656">
        <v>73</v>
      </c>
      <c r="J45" s="656">
        <v>74.2</v>
      </c>
      <c r="K45" s="656">
        <v>80.31</v>
      </c>
      <c r="L45" s="656">
        <v>83.1</v>
      </c>
      <c r="M45" s="655" t="s">
        <v>125</v>
      </c>
      <c r="N45" s="655" t="s">
        <v>125</v>
      </c>
      <c r="O45" s="655" t="s">
        <v>125</v>
      </c>
      <c r="P45" s="655" t="s">
        <v>125</v>
      </c>
    </row>
    <row r="46" spans="1:24" x14ac:dyDescent="0.25">
      <c r="A46" s="24"/>
      <c r="B46" s="654" t="s">
        <v>356</v>
      </c>
      <c r="C46" s="655" t="s">
        <v>125</v>
      </c>
      <c r="D46" s="655" t="s">
        <v>125</v>
      </c>
      <c r="E46" s="655" t="s">
        <v>125</v>
      </c>
      <c r="F46" s="655" t="s">
        <v>125</v>
      </c>
      <c r="G46" s="656">
        <v>30.9</v>
      </c>
      <c r="H46" s="656">
        <v>30.5</v>
      </c>
      <c r="I46" s="656">
        <v>26.8</v>
      </c>
      <c r="J46" s="656">
        <v>26.4</v>
      </c>
      <c r="K46" s="656">
        <v>26.66</v>
      </c>
      <c r="L46" s="656">
        <v>23.9</v>
      </c>
      <c r="M46" s="655" t="s">
        <v>125</v>
      </c>
      <c r="N46" s="655" t="s">
        <v>125</v>
      </c>
      <c r="O46" s="655" t="s">
        <v>125</v>
      </c>
      <c r="P46" s="655" t="s">
        <v>125</v>
      </c>
    </row>
    <row r="47" spans="1:24" s="467" customFormat="1" ht="75" x14ac:dyDescent="0.25">
      <c r="A47" s="24"/>
      <c r="B47" s="504" t="s">
        <v>944</v>
      </c>
      <c r="C47" s="475"/>
      <c r="D47" s="475"/>
      <c r="E47" s="475"/>
      <c r="F47" s="475"/>
      <c r="G47" s="476"/>
      <c r="H47" s="476"/>
      <c r="I47" s="476"/>
      <c r="J47" s="476"/>
      <c r="K47" s="476"/>
      <c r="L47" s="476"/>
      <c r="M47" s="477"/>
      <c r="N47" s="477"/>
      <c r="O47" s="477"/>
      <c r="U47" s="224"/>
      <c r="V47" s="224"/>
      <c r="W47" s="224"/>
      <c r="X47" s="224"/>
    </row>
    <row r="48" spans="1:24" s="467" customFormat="1" x14ac:dyDescent="0.25">
      <c r="A48" s="24"/>
      <c r="B48" s="505"/>
      <c r="C48" s="475"/>
      <c r="D48" s="475"/>
      <c r="E48" s="475"/>
      <c r="F48" s="475"/>
      <c r="G48" s="476"/>
      <c r="H48" s="476"/>
      <c r="I48" s="476"/>
      <c r="J48" s="476"/>
      <c r="K48" s="476"/>
      <c r="L48" s="476"/>
      <c r="M48" s="477"/>
      <c r="N48" s="477"/>
      <c r="O48" s="477"/>
      <c r="U48" s="224"/>
      <c r="V48" s="224"/>
      <c r="W48" s="224"/>
      <c r="X48" s="224"/>
    </row>
    <row r="49" spans="1:24" s="467" customFormat="1" x14ac:dyDescent="0.25">
      <c r="A49" s="24"/>
      <c r="B49" s="505"/>
      <c r="C49" s="475"/>
      <c r="D49" s="475"/>
      <c r="E49" s="475"/>
      <c r="F49" s="475"/>
      <c r="G49" s="476"/>
      <c r="H49" s="476"/>
      <c r="I49" s="476"/>
      <c r="J49" s="476"/>
      <c r="K49" s="476"/>
      <c r="L49" s="476"/>
      <c r="M49" s="477"/>
      <c r="N49" s="477"/>
      <c r="O49" s="477"/>
      <c r="U49" s="224"/>
      <c r="V49" s="224"/>
      <c r="W49" s="224"/>
      <c r="X49" s="224"/>
    </row>
    <row r="50" spans="1:24" s="467" customFormat="1" ht="26.25" x14ac:dyDescent="0.4">
      <c r="A50" s="468" t="s">
        <v>946</v>
      </c>
      <c r="B50" s="80"/>
      <c r="U50" s="224"/>
      <c r="V50" s="224"/>
      <c r="W50" s="224"/>
      <c r="X50" s="224"/>
    </row>
    <row r="51" spans="1:24" s="467" customFormat="1" x14ac:dyDescent="0.25">
      <c r="A51" s="24"/>
      <c r="B51" s="20"/>
      <c r="C51" s="41" t="s">
        <v>27</v>
      </c>
      <c r="D51" s="41" t="s">
        <v>12</v>
      </c>
      <c r="E51" s="41" t="s">
        <v>13</v>
      </c>
      <c r="F51" s="41" t="s">
        <v>14</v>
      </c>
      <c r="G51" s="41" t="s">
        <v>15</v>
      </c>
      <c r="H51" s="41" t="s">
        <v>16</v>
      </c>
      <c r="I51" s="41" t="s">
        <v>17</v>
      </c>
      <c r="J51" s="41" t="s">
        <v>18</v>
      </c>
      <c r="K51" s="41" t="s">
        <v>19</v>
      </c>
      <c r="L51" s="41" t="s">
        <v>497</v>
      </c>
      <c r="M51" s="41" t="s">
        <v>746</v>
      </c>
      <c r="N51" s="41" t="s">
        <v>833</v>
      </c>
      <c r="O51" s="41" t="s">
        <v>913</v>
      </c>
      <c r="P51" s="41" t="s">
        <v>980</v>
      </c>
      <c r="U51" s="224"/>
      <c r="V51" s="224"/>
      <c r="W51" s="224"/>
      <c r="X51" s="224"/>
    </row>
    <row r="52" spans="1:24" s="467" customFormat="1" x14ac:dyDescent="0.25">
      <c r="A52" s="24"/>
      <c r="B52" s="653" t="s">
        <v>707</v>
      </c>
      <c r="C52" s="49">
        <v>41.9</v>
      </c>
      <c r="D52" s="49">
        <v>48.6</v>
      </c>
      <c r="E52" s="49">
        <v>49.2</v>
      </c>
      <c r="F52" s="49">
        <v>48.1</v>
      </c>
      <c r="G52" s="49">
        <v>54.4</v>
      </c>
      <c r="H52" s="49">
        <v>54.8</v>
      </c>
      <c r="I52" s="49">
        <v>54.2</v>
      </c>
      <c r="J52" s="49">
        <v>57.1</v>
      </c>
      <c r="K52" s="49">
        <v>86.7</v>
      </c>
      <c r="L52" s="49">
        <v>74.5</v>
      </c>
      <c r="M52" s="473">
        <v>88.9</v>
      </c>
      <c r="N52" s="473">
        <v>103</v>
      </c>
      <c r="O52" s="473">
        <v>116</v>
      </c>
      <c r="P52" s="460">
        <v>120.8</v>
      </c>
      <c r="U52" s="224"/>
      <c r="V52" s="224"/>
      <c r="W52" s="224"/>
      <c r="X52" s="224"/>
    </row>
    <row r="53" spans="1:24" s="467" customFormat="1" x14ac:dyDescent="0.25">
      <c r="A53" s="24"/>
      <c r="B53" s="653" t="s">
        <v>340</v>
      </c>
      <c r="C53" s="49">
        <v>125</v>
      </c>
      <c r="D53" s="49">
        <v>134.5</v>
      </c>
      <c r="E53" s="49">
        <v>129.4</v>
      </c>
      <c r="F53" s="49">
        <v>132.69999999999999</v>
      </c>
      <c r="G53" s="49">
        <v>130.9</v>
      </c>
      <c r="H53" s="49">
        <v>129.9</v>
      </c>
      <c r="I53" s="49">
        <v>121.2</v>
      </c>
      <c r="J53" s="49">
        <v>101.44</v>
      </c>
      <c r="K53" s="49">
        <v>99.85</v>
      </c>
      <c r="L53" s="49">
        <v>181.1</v>
      </c>
      <c r="M53" s="666" t="s">
        <v>951</v>
      </c>
      <c r="N53" s="473">
        <v>14.7</v>
      </c>
      <c r="O53" s="473">
        <v>14.7</v>
      </c>
      <c r="P53" s="460">
        <v>13.8</v>
      </c>
      <c r="U53" s="224"/>
      <c r="V53" s="224"/>
      <c r="W53" s="224"/>
      <c r="X53" s="224"/>
    </row>
    <row r="54" spans="1:24" s="467" customFormat="1" x14ac:dyDescent="0.25">
      <c r="A54" s="24"/>
      <c r="B54" s="653" t="s">
        <v>689</v>
      </c>
      <c r="C54" s="49">
        <v>35.841999999999999</v>
      </c>
      <c r="D54" s="49">
        <v>34.136000000000003</v>
      </c>
      <c r="E54" s="49">
        <v>32.597999999999999</v>
      </c>
      <c r="F54" s="49">
        <v>29.3</v>
      </c>
      <c r="G54" s="49">
        <v>32.299999999999997</v>
      </c>
      <c r="H54" s="49">
        <v>34.799999999999997</v>
      </c>
      <c r="I54" s="49">
        <v>30.8</v>
      </c>
      <c r="J54" s="49">
        <v>19.600000000000001</v>
      </c>
      <c r="K54" s="49">
        <v>17.8</v>
      </c>
      <c r="L54" s="49">
        <v>19.399999999999999</v>
      </c>
      <c r="M54" s="462">
        <v>17.8</v>
      </c>
      <c r="N54" s="462">
        <v>26.4</v>
      </c>
      <c r="O54" s="473">
        <v>21</v>
      </c>
      <c r="P54" s="426">
        <v>16.399999999999999</v>
      </c>
      <c r="U54" s="224"/>
      <c r="V54" s="224"/>
      <c r="W54" s="224"/>
      <c r="X54" s="224"/>
    </row>
    <row r="55" spans="1:24" s="467" customFormat="1" ht="90" x14ac:dyDescent="0.25">
      <c r="A55" s="24"/>
      <c r="B55" s="504" t="s">
        <v>950</v>
      </c>
      <c r="C55" s="475"/>
      <c r="D55" s="475"/>
      <c r="E55" s="475"/>
      <c r="F55" s="475"/>
      <c r="G55" s="476"/>
      <c r="H55" s="476"/>
      <c r="I55" s="476"/>
      <c r="J55" s="476"/>
      <c r="K55" s="476"/>
      <c r="L55" s="476"/>
      <c r="M55" s="477"/>
      <c r="N55" s="477"/>
      <c r="O55" s="477"/>
      <c r="U55" s="224"/>
      <c r="V55" s="224"/>
      <c r="W55" s="224"/>
      <c r="X55" s="224"/>
    </row>
    <row r="56" spans="1:24" s="467" customFormat="1" x14ac:dyDescent="0.25">
      <c r="A56" s="24"/>
      <c r="B56" s="505"/>
      <c r="C56" s="475"/>
      <c r="D56" s="475"/>
      <c r="E56" s="475"/>
      <c r="F56" s="475"/>
      <c r="G56" s="476"/>
      <c r="H56" s="476"/>
      <c r="I56" s="476"/>
      <c r="J56" s="476"/>
      <c r="K56" s="476"/>
      <c r="L56" s="476"/>
      <c r="M56" s="477"/>
      <c r="N56" s="477"/>
      <c r="O56" s="477"/>
      <c r="U56" s="224"/>
      <c r="V56" s="224"/>
      <c r="W56" s="224"/>
      <c r="X56" s="224"/>
    </row>
    <row r="57" spans="1:24" x14ac:dyDescent="0.25">
      <c r="A57" s="24"/>
    </row>
    <row r="58" spans="1:24" ht="26.25" x14ac:dyDescent="0.4">
      <c r="A58" s="90" t="s">
        <v>708</v>
      </c>
    </row>
    <row r="59" spans="1:24" ht="63" customHeight="1" x14ac:dyDescent="0.25">
      <c r="A59" s="24"/>
      <c r="B59" s="20"/>
      <c r="C59" s="17">
        <v>2006</v>
      </c>
      <c r="D59" s="17">
        <v>2007</v>
      </c>
      <c r="E59" s="17">
        <v>2008</v>
      </c>
      <c r="F59" s="17">
        <v>2009</v>
      </c>
      <c r="G59" s="17">
        <v>2010</v>
      </c>
      <c r="H59" s="17">
        <v>2011</v>
      </c>
      <c r="I59" s="17">
        <v>2012</v>
      </c>
      <c r="J59" s="17">
        <v>2013</v>
      </c>
      <c r="K59" s="17">
        <v>2014</v>
      </c>
      <c r="L59" s="17">
        <v>2015</v>
      </c>
      <c r="M59" s="17">
        <v>2016</v>
      </c>
      <c r="N59" s="17">
        <v>2017</v>
      </c>
      <c r="O59" s="17">
        <v>2018</v>
      </c>
      <c r="P59" s="20" t="s">
        <v>938</v>
      </c>
      <c r="Q59" s="20" t="s">
        <v>939</v>
      </c>
    </row>
    <row r="60" spans="1:24" x14ac:dyDescent="0.25">
      <c r="A60" s="24"/>
      <c r="B60" s="637" t="s">
        <v>709</v>
      </c>
      <c r="C60" s="86">
        <v>816.77</v>
      </c>
      <c r="D60" s="86"/>
      <c r="E60" s="86">
        <v>756.34</v>
      </c>
      <c r="F60" s="86"/>
      <c r="G60" s="86">
        <v>701.2</v>
      </c>
      <c r="H60" s="86">
        <v>606.46</v>
      </c>
      <c r="I60" s="86">
        <v>567.64</v>
      </c>
      <c r="J60" s="86">
        <v>547.70000000000005</v>
      </c>
      <c r="K60" s="86">
        <v>534.6</v>
      </c>
      <c r="L60" s="86">
        <v>527.37</v>
      </c>
      <c r="M60" s="638">
        <v>524.6</v>
      </c>
      <c r="N60" s="638">
        <v>517.70000000000005</v>
      </c>
      <c r="O60" s="638">
        <v>533</v>
      </c>
      <c r="P60" s="105">
        <v>-0.34742950891927959</v>
      </c>
      <c r="Q60" s="105">
        <v>2.9553795634537288E-2</v>
      </c>
    </row>
    <row r="61" spans="1:24" x14ac:dyDescent="0.25">
      <c r="A61" s="24"/>
      <c r="B61" s="637" t="s">
        <v>710</v>
      </c>
      <c r="C61" s="86">
        <v>407.15</v>
      </c>
      <c r="D61" s="86"/>
      <c r="E61" s="86">
        <v>401.14</v>
      </c>
      <c r="F61" s="86"/>
      <c r="G61" s="86">
        <v>385.25</v>
      </c>
      <c r="H61" s="86">
        <v>351.05</v>
      </c>
      <c r="I61" s="86">
        <v>341.8</v>
      </c>
      <c r="J61" s="86">
        <v>332.01</v>
      </c>
      <c r="K61" s="86">
        <v>300.5</v>
      </c>
      <c r="L61" s="86">
        <v>318.18</v>
      </c>
      <c r="M61" s="638">
        <v>271.7</v>
      </c>
      <c r="N61" s="638">
        <v>262.8</v>
      </c>
      <c r="O61" s="638">
        <v>265</v>
      </c>
      <c r="P61" s="105">
        <v>-0.34913422571533831</v>
      </c>
      <c r="Q61" s="105">
        <v>8.371385083713807E-3</v>
      </c>
    </row>
    <row r="62" spans="1:24" x14ac:dyDescent="0.25">
      <c r="A62" s="24"/>
      <c r="B62" s="80" t="s">
        <v>1068</v>
      </c>
    </row>
    <row r="63" spans="1:24" x14ac:dyDescent="0.25">
      <c r="A63" s="24"/>
    </row>
    <row r="64" spans="1:24"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1" spans="1:1" ht="50.25" customHeight="1" x14ac:dyDescent="0.25"/>
  </sheetData>
  <mergeCells count="3">
    <mergeCell ref="B9:J9"/>
    <mergeCell ref="B27:H27"/>
    <mergeCell ref="B16:H16"/>
  </mergeCells>
  <pageMargins left="0.25590551181102361" right="0.25590551181102361" top="0.39370078740157477" bottom="0.39370078740157477" header="0.3" footer="0.3"/>
  <pageSetup paperSize="9"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C206"/>
  <sheetViews>
    <sheetView showRowColHeaders="0" zoomScaleNormal="100" workbookViewId="0"/>
  </sheetViews>
  <sheetFormatPr defaultRowHeight="15" x14ac:dyDescent="0.25"/>
  <cols>
    <col min="1" max="1" width="39.7109375" customWidth="1"/>
    <col min="2" max="2" width="53.28515625" customWidth="1"/>
    <col min="3" max="26" width="11.7109375" customWidth="1"/>
    <col min="27" max="27" width="11.7109375" style="467" customWidth="1"/>
    <col min="28" max="28" width="13" style="33" customWidth="1"/>
    <col min="29" max="29" width="13.5703125" style="618" customWidth="1"/>
    <col min="30" max="259" width="9.140625" style="33"/>
    <col min="260" max="260" width="39.7109375" style="33" customWidth="1"/>
    <col min="261" max="261" width="53.28515625" style="33" customWidth="1"/>
    <col min="262" max="269" width="14.42578125" style="33" customWidth="1"/>
    <col min="270" max="270" width="15.7109375" style="33" customWidth="1"/>
    <col min="271" max="283" width="16" style="33" customWidth="1"/>
    <col min="284" max="285" width="22" style="33" customWidth="1"/>
    <col min="286" max="515" width="9.140625" style="33"/>
    <col min="516" max="516" width="39.7109375" style="33" customWidth="1"/>
    <col min="517" max="517" width="53.28515625" style="33" customWidth="1"/>
    <col min="518" max="525" width="14.42578125" style="33" customWidth="1"/>
    <col min="526" max="526" width="15.7109375" style="33" customWidth="1"/>
    <col min="527" max="539" width="16" style="33" customWidth="1"/>
    <col min="540" max="541" width="22" style="33" customWidth="1"/>
    <col min="542" max="771" width="9.140625" style="33"/>
    <col min="772" max="772" width="39.7109375" style="33" customWidth="1"/>
    <col min="773" max="773" width="53.28515625" style="33" customWidth="1"/>
    <col min="774" max="781" width="14.42578125" style="33" customWidth="1"/>
    <col min="782" max="782" width="15.7109375" style="33" customWidth="1"/>
    <col min="783" max="795" width="16" style="33" customWidth="1"/>
    <col min="796" max="797" width="22" style="33" customWidth="1"/>
    <col min="798" max="1027" width="9.140625" style="33"/>
    <col min="1028" max="1028" width="39.7109375" style="33" customWidth="1"/>
    <col min="1029" max="1029" width="53.28515625" style="33" customWidth="1"/>
    <col min="1030" max="1037" width="14.42578125" style="33" customWidth="1"/>
    <col min="1038" max="1038" width="15.7109375" style="33" customWidth="1"/>
    <col min="1039" max="1051" width="16" style="33" customWidth="1"/>
    <col min="1052" max="1053" width="22" style="33" customWidth="1"/>
    <col min="1054" max="1283" width="9.140625" style="33"/>
    <col min="1284" max="1284" width="39.7109375" style="33" customWidth="1"/>
    <col min="1285" max="1285" width="53.28515625" style="33" customWidth="1"/>
    <col min="1286" max="1293" width="14.42578125" style="33" customWidth="1"/>
    <col min="1294" max="1294" width="15.7109375" style="33" customWidth="1"/>
    <col min="1295" max="1307" width="16" style="33" customWidth="1"/>
    <col min="1308" max="1309" width="22" style="33" customWidth="1"/>
    <col min="1310" max="1539" width="9.140625" style="33"/>
    <col min="1540" max="1540" width="39.7109375" style="33" customWidth="1"/>
    <col min="1541" max="1541" width="53.28515625" style="33" customWidth="1"/>
    <col min="1542" max="1549" width="14.42578125" style="33" customWidth="1"/>
    <col min="1550" max="1550" width="15.7109375" style="33" customWidth="1"/>
    <col min="1551" max="1563" width="16" style="33" customWidth="1"/>
    <col min="1564" max="1565" width="22" style="33" customWidth="1"/>
    <col min="1566" max="1795" width="9.140625" style="33"/>
    <col min="1796" max="1796" width="39.7109375" style="33" customWidth="1"/>
    <col min="1797" max="1797" width="53.28515625" style="33" customWidth="1"/>
    <col min="1798" max="1805" width="14.42578125" style="33" customWidth="1"/>
    <col min="1806" max="1806" width="15.7109375" style="33" customWidth="1"/>
    <col min="1807" max="1819" width="16" style="33" customWidth="1"/>
    <col min="1820" max="1821" width="22" style="33" customWidth="1"/>
    <col min="1822" max="2051" width="9.140625" style="33"/>
    <col min="2052" max="2052" width="39.7109375" style="33" customWidth="1"/>
    <col min="2053" max="2053" width="53.28515625" style="33" customWidth="1"/>
    <col min="2054" max="2061" width="14.42578125" style="33" customWidth="1"/>
    <col min="2062" max="2062" width="15.7109375" style="33" customWidth="1"/>
    <col min="2063" max="2075" width="16" style="33" customWidth="1"/>
    <col min="2076" max="2077" width="22" style="33" customWidth="1"/>
    <col min="2078" max="2307" width="9.140625" style="33"/>
    <col min="2308" max="2308" width="39.7109375" style="33" customWidth="1"/>
    <col min="2309" max="2309" width="53.28515625" style="33" customWidth="1"/>
    <col min="2310" max="2317" width="14.42578125" style="33" customWidth="1"/>
    <col min="2318" max="2318" width="15.7109375" style="33" customWidth="1"/>
    <col min="2319" max="2331" width="16" style="33" customWidth="1"/>
    <col min="2332" max="2333" width="22" style="33" customWidth="1"/>
    <col min="2334" max="2563" width="9.140625" style="33"/>
    <col min="2564" max="2564" width="39.7109375" style="33" customWidth="1"/>
    <col min="2565" max="2565" width="53.28515625" style="33" customWidth="1"/>
    <col min="2566" max="2573" width="14.42578125" style="33" customWidth="1"/>
    <col min="2574" max="2574" width="15.7109375" style="33" customWidth="1"/>
    <col min="2575" max="2587" width="16" style="33" customWidth="1"/>
    <col min="2588" max="2589" width="22" style="33" customWidth="1"/>
    <col min="2590" max="2819" width="9.140625" style="33"/>
    <col min="2820" max="2820" width="39.7109375" style="33" customWidth="1"/>
    <col min="2821" max="2821" width="53.28515625" style="33" customWidth="1"/>
    <col min="2822" max="2829" width="14.42578125" style="33" customWidth="1"/>
    <col min="2830" max="2830" width="15.7109375" style="33" customWidth="1"/>
    <col min="2831" max="2843" width="16" style="33" customWidth="1"/>
    <col min="2844" max="2845" width="22" style="33" customWidth="1"/>
    <col min="2846" max="3075" width="9.140625" style="33"/>
    <col min="3076" max="3076" width="39.7109375" style="33" customWidth="1"/>
    <col min="3077" max="3077" width="53.28515625" style="33" customWidth="1"/>
    <col min="3078" max="3085" width="14.42578125" style="33" customWidth="1"/>
    <col min="3086" max="3086" width="15.7109375" style="33" customWidth="1"/>
    <col min="3087" max="3099" width="16" style="33" customWidth="1"/>
    <col min="3100" max="3101" width="22" style="33" customWidth="1"/>
    <col min="3102" max="3331" width="9.140625" style="33"/>
    <col min="3332" max="3332" width="39.7109375" style="33" customWidth="1"/>
    <col min="3333" max="3333" width="53.28515625" style="33" customWidth="1"/>
    <col min="3334" max="3341" width="14.42578125" style="33" customWidth="1"/>
    <col min="3342" max="3342" width="15.7109375" style="33" customWidth="1"/>
    <col min="3343" max="3355" width="16" style="33" customWidth="1"/>
    <col min="3356" max="3357" width="22" style="33" customWidth="1"/>
    <col min="3358" max="3587" width="9.140625" style="33"/>
    <col min="3588" max="3588" width="39.7109375" style="33" customWidth="1"/>
    <col min="3589" max="3589" width="53.28515625" style="33" customWidth="1"/>
    <col min="3590" max="3597" width="14.42578125" style="33" customWidth="1"/>
    <col min="3598" max="3598" width="15.7109375" style="33" customWidth="1"/>
    <col min="3599" max="3611" width="16" style="33" customWidth="1"/>
    <col min="3612" max="3613" width="22" style="33" customWidth="1"/>
    <col min="3614" max="3843" width="9.140625" style="33"/>
    <col min="3844" max="3844" width="39.7109375" style="33" customWidth="1"/>
    <col min="3845" max="3845" width="53.28515625" style="33" customWidth="1"/>
    <col min="3846" max="3853" width="14.42578125" style="33" customWidth="1"/>
    <col min="3854" max="3854" width="15.7109375" style="33" customWidth="1"/>
    <col min="3855" max="3867" width="16" style="33" customWidth="1"/>
    <col min="3868" max="3869" width="22" style="33" customWidth="1"/>
    <col min="3870" max="4099" width="9.140625" style="33"/>
    <col min="4100" max="4100" width="39.7109375" style="33" customWidth="1"/>
    <col min="4101" max="4101" width="53.28515625" style="33" customWidth="1"/>
    <col min="4102" max="4109" width="14.42578125" style="33" customWidth="1"/>
    <col min="4110" max="4110" width="15.7109375" style="33" customWidth="1"/>
    <col min="4111" max="4123" width="16" style="33" customWidth="1"/>
    <col min="4124" max="4125" width="22" style="33" customWidth="1"/>
    <col min="4126" max="4355" width="9.140625" style="33"/>
    <col min="4356" max="4356" width="39.7109375" style="33" customWidth="1"/>
    <col min="4357" max="4357" width="53.28515625" style="33" customWidth="1"/>
    <col min="4358" max="4365" width="14.42578125" style="33" customWidth="1"/>
    <col min="4366" max="4366" width="15.7109375" style="33" customWidth="1"/>
    <col min="4367" max="4379" width="16" style="33" customWidth="1"/>
    <col min="4380" max="4381" width="22" style="33" customWidth="1"/>
    <col min="4382" max="4611" width="9.140625" style="33"/>
    <col min="4612" max="4612" width="39.7109375" style="33" customWidth="1"/>
    <col min="4613" max="4613" width="53.28515625" style="33" customWidth="1"/>
    <col min="4614" max="4621" width="14.42578125" style="33" customWidth="1"/>
    <col min="4622" max="4622" width="15.7109375" style="33" customWidth="1"/>
    <col min="4623" max="4635" width="16" style="33" customWidth="1"/>
    <col min="4636" max="4637" width="22" style="33" customWidth="1"/>
    <col min="4638" max="4867" width="9.140625" style="33"/>
    <col min="4868" max="4868" width="39.7109375" style="33" customWidth="1"/>
    <col min="4869" max="4869" width="53.28515625" style="33" customWidth="1"/>
    <col min="4870" max="4877" width="14.42578125" style="33" customWidth="1"/>
    <col min="4878" max="4878" width="15.7109375" style="33" customWidth="1"/>
    <col min="4879" max="4891" width="16" style="33" customWidth="1"/>
    <col min="4892" max="4893" width="22" style="33" customWidth="1"/>
    <col min="4894" max="5123" width="9.140625" style="33"/>
    <col min="5124" max="5124" width="39.7109375" style="33" customWidth="1"/>
    <col min="5125" max="5125" width="53.28515625" style="33" customWidth="1"/>
    <col min="5126" max="5133" width="14.42578125" style="33" customWidth="1"/>
    <col min="5134" max="5134" width="15.7109375" style="33" customWidth="1"/>
    <col min="5135" max="5147" width="16" style="33" customWidth="1"/>
    <col min="5148" max="5149" width="22" style="33" customWidth="1"/>
    <col min="5150" max="5379" width="9.140625" style="33"/>
    <col min="5380" max="5380" width="39.7109375" style="33" customWidth="1"/>
    <col min="5381" max="5381" width="53.28515625" style="33" customWidth="1"/>
    <col min="5382" max="5389" width="14.42578125" style="33" customWidth="1"/>
    <col min="5390" max="5390" width="15.7109375" style="33" customWidth="1"/>
    <col min="5391" max="5403" width="16" style="33" customWidth="1"/>
    <col min="5404" max="5405" width="22" style="33" customWidth="1"/>
    <col min="5406" max="5635" width="9.140625" style="33"/>
    <col min="5636" max="5636" width="39.7109375" style="33" customWidth="1"/>
    <col min="5637" max="5637" width="53.28515625" style="33" customWidth="1"/>
    <col min="5638" max="5645" width="14.42578125" style="33" customWidth="1"/>
    <col min="5646" max="5646" width="15.7109375" style="33" customWidth="1"/>
    <col min="5647" max="5659" width="16" style="33" customWidth="1"/>
    <col min="5660" max="5661" width="22" style="33" customWidth="1"/>
    <col min="5662" max="5891" width="9.140625" style="33"/>
    <col min="5892" max="5892" width="39.7109375" style="33" customWidth="1"/>
    <col min="5893" max="5893" width="53.28515625" style="33" customWidth="1"/>
    <col min="5894" max="5901" width="14.42578125" style="33" customWidth="1"/>
    <col min="5902" max="5902" width="15.7109375" style="33" customWidth="1"/>
    <col min="5903" max="5915" width="16" style="33" customWidth="1"/>
    <col min="5916" max="5917" width="22" style="33" customWidth="1"/>
    <col min="5918" max="6147" width="9.140625" style="33"/>
    <col min="6148" max="6148" width="39.7109375" style="33" customWidth="1"/>
    <col min="6149" max="6149" width="53.28515625" style="33" customWidth="1"/>
    <col min="6150" max="6157" width="14.42578125" style="33" customWidth="1"/>
    <col min="6158" max="6158" width="15.7109375" style="33" customWidth="1"/>
    <col min="6159" max="6171" width="16" style="33" customWidth="1"/>
    <col min="6172" max="6173" width="22" style="33" customWidth="1"/>
    <col min="6174" max="6403" width="9.140625" style="33"/>
    <col min="6404" max="6404" width="39.7109375" style="33" customWidth="1"/>
    <col min="6405" max="6405" width="53.28515625" style="33" customWidth="1"/>
    <col min="6406" max="6413" width="14.42578125" style="33" customWidth="1"/>
    <col min="6414" max="6414" width="15.7109375" style="33" customWidth="1"/>
    <col min="6415" max="6427" width="16" style="33" customWidth="1"/>
    <col min="6428" max="6429" width="22" style="33" customWidth="1"/>
    <col min="6430" max="6659" width="9.140625" style="33"/>
    <col min="6660" max="6660" width="39.7109375" style="33" customWidth="1"/>
    <col min="6661" max="6661" width="53.28515625" style="33" customWidth="1"/>
    <col min="6662" max="6669" width="14.42578125" style="33" customWidth="1"/>
    <col min="6670" max="6670" width="15.7109375" style="33" customWidth="1"/>
    <col min="6671" max="6683" width="16" style="33" customWidth="1"/>
    <col min="6684" max="6685" width="22" style="33" customWidth="1"/>
    <col min="6686" max="6915" width="9.140625" style="33"/>
    <col min="6916" max="6916" width="39.7109375" style="33" customWidth="1"/>
    <col min="6917" max="6917" width="53.28515625" style="33" customWidth="1"/>
    <col min="6918" max="6925" width="14.42578125" style="33" customWidth="1"/>
    <col min="6926" max="6926" width="15.7109375" style="33" customWidth="1"/>
    <col min="6927" max="6939" width="16" style="33" customWidth="1"/>
    <col min="6940" max="6941" width="22" style="33" customWidth="1"/>
    <col min="6942" max="7171" width="9.140625" style="33"/>
    <col min="7172" max="7172" width="39.7109375" style="33" customWidth="1"/>
    <col min="7173" max="7173" width="53.28515625" style="33" customWidth="1"/>
    <col min="7174" max="7181" width="14.42578125" style="33" customWidth="1"/>
    <col min="7182" max="7182" width="15.7109375" style="33" customWidth="1"/>
    <col min="7183" max="7195" width="16" style="33" customWidth="1"/>
    <col min="7196" max="7197" width="22" style="33" customWidth="1"/>
    <col min="7198" max="7427" width="9.140625" style="33"/>
    <col min="7428" max="7428" width="39.7109375" style="33" customWidth="1"/>
    <col min="7429" max="7429" width="53.28515625" style="33" customWidth="1"/>
    <col min="7430" max="7437" width="14.42578125" style="33" customWidth="1"/>
    <col min="7438" max="7438" width="15.7109375" style="33" customWidth="1"/>
    <col min="7439" max="7451" width="16" style="33" customWidth="1"/>
    <col min="7452" max="7453" width="22" style="33" customWidth="1"/>
    <col min="7454" max="7683" width="9.140625" style="33"/>
    <col min="7684" max="7684" width="39.7109375" style="33" customWidth="1"/>
    <col min="7685" max="7685" width="53.28515625" style="33" customWidth="1"/>
    <col min="7686" max="7693" width="14.42578125" style="33" customWidth="1"/>
    <col min="7694" max="7694" width="15.7109375" style="33" customWidth="1"/>
    <col min="7695" max="7707" width="16" style="33" customWidth="1"/>
    <col min="7708" max="7709" width="22" style="33" customWidth="1"/>
    <col min="7710" max="7939" width="9.140625" style="33"/>
    <col min="7940" max="7940" width="39.7109375" style="33" customWidth="1"/>
    <col min="7941" max="7941" width="53.28515625" style="33" customWidth="1"/>
    <col min="7942" max="7949" width="14.42578125" style="33" customWidth="1"/>
    <col min="7950" max="7950" width="15.7109375" style="33" customWidth="1"/>
    <col min="7951" max="7963" width="16" style="33" customWidth="1"/>
    <col min="7964" max="7965" width="22" style="33" customWidth="1"/>
    <col min="7966" max="8195" width="9.140625" style="33"/>
    <col min="8196" max="8196" width="39.7109375" style="33" customWidth="1"/>
    <col min="8197" max="8197" width="53.28515625" style="33" customWidth="1"/>
    <col min="8198" max="8205" width="14.42578125" style="33" customWidth="1"/>
    <col min="8206" max="8206" width="15.7109375" style="33" customWidth="1"/>
    <col min="8207" max="8219" width="16" style="33" customWidth="1"/>
    <col min="8220" max="8221" width="22" style="33" customWidth="1"/>
    <col min="8222" max="8451" width="9.140625" style="33"/>
    <col min="8452" max="8452" width="39.7109375" style="33" customWidth="1"/>
    <col min="8453" max="8453" width="53.28515625" style="33" customWidth="1"/>
    <col min="8454" max="8461" width="14.42578125" style="33" customWidth="1"/>
    <col min="8462" max="8462" width="15.7109375" style="33" customWidth="1"/>
    <col min="8463" max="8475" width="16" style="33" customWidth="1"/>
    <col min="8476" max="8477" width="22" style="33" customWidth="1"/>
    <col min="8478" max="8707" width="9.140625" style="33"/>
    <col min="8708" max="8708" width="39.7109375" style="33" customWidth="1"/>
    <col min="8709" max="8709" width="53.28515625" style="33" customWidth="1"/>
    <col min="8710" max="8717" width="14.42578125" style="33" customWidth="1"/>
    <col min="8718" max="8718" width="15.7109375" style="33" customWidth="1"/>
    <col min="8719" max="8731" width="16" style="33" customWidth="1"/>
    <col min="8732" max="8733" width="22" style="33" customWidth="1"/>
    <col min="8734" max="8963" width="9.140625" style="33"/>
    <col min="8964" max="8964" width="39.7109375" style="33" customWidth="1"/>
    <col min="8965" max="8965" width="53.28515625" style="33" customWidth="1"/>
    <col min="8966" max="8973" width="14.42578125" style="33" customWidth="1"/>
    <col min="8974" max="8974" width="15.7109375" style="33" customWidth="1"/>
    <col min="8975" max="8987" width="16" style="33" customWidth="1"/>
    <col min="8988" max="8989" width="22" style="33" customWidth="1"/>
    <col min="8990" max="9219" width="9.140625" style="33"/>
    <col min="9220" max="9220" width="39.7109375" style="33" customWidth="1"/>
    <col min="9221" max="9221" width="53.28515625" style="33" customWidth="1"/>
    <col min="9222" max="9229" width="14.42578125" style="33" customWidth="1"/>
    <col min="9230" max="9230" width="15.7109375" style="33" customWidth="1"/>
    <col min="9231" max="9243" width="16" style="33" customWidth="1"/>
    <col min="9244" max="9245" width="22" style="33" customWidth="1"/>
    <col min="9246" max="9475" width="9.140625" style="33"/>
    <col min="9476" max="9476" width="39.7109375" style="33" customWidth="1"/>
    <col min="9477" max="9477" width="53.28515625" style="33" customWidth="1"/>
    <col min="9478" max="9485" width="14.42578125" style="33" customWidth="1"/>
    <col min="9486" max="9486" width="15.7109375" style="33" customWidth="1"/>
    <col min="9487" max="9499" width="16" style="33" customWidth="1"/>
    <col min="9500" max="9501" width="22" style="33" customWidth="1"/>
    <col min="9502" max="9731" width="9.140625" style="33"/>
    <col min="9732" max="9732" width="39.7109375" style="33" customWidth="1"/>
    <col min="9733" max="9733" width="53.28515625" style="33" customWidth="1"/>
    <col min="9734" max="9741" width="14.42578125" style="33" customWidth="1"/>
    <col min="9742" max="9742" width="15.7109375" style="33" customWidth="1"/>
    <col min="9743" max="9755" width="16" style="33" customWidth="1"/>
    <col min="9756" max="9757" width="22" style="33" customWidth="1"/>
    <col min="9758" max="9987" width="9.140625" style="33"/>
    <col min="9988" max="9988" width="39.7109375" style="33" customWidth="1"/>
    <col min="9989" max="9989" width="53.28515625" style="33" customWidth="1"/>
    <col min="9990" max="9997" width="14.42578125" style="33" customWidth="1"/>
    <col min="9998" max="9998" width="15.7109375" style="33" customWidth="1"/>
    <col min="9999" max="10011" width="16" style="33" customWidth="1"/>
    <col min="10012" max="10013" width="22" style="33" customWidth="1"/>
    <col min="10014" max="10243" width="9.140625" style="33"/>
    <col min="10244" max="10244" width="39.7109375" style="33" customWidth="1"/>
    <col min="10245" max="10245" width="53.28515625" style="33" customWidth="1"/>
    <col min="10246" max="10253" width="14.42578125" style="33" customWidth="1"/>
    <col min="10254" max="10254" width="15.7109375" style="33" customWidth="1"/>
    <col min="10255" max="10267" width="16" style="33" customWidth="1"/>
    <col min="10268" max="10269" width="22" style="33" customWidth="1"/>
    <col min="10270" max="10499" width="9.140625" style="33"/>
    <col min="10500" max="10500" width="39.7109375" style="33" customWidth="1"/>
    <col min="10501" max="10501" width="53.28515625" style="33" customWidth="1"/>
    <col min="10502" max="10509" width="14.42578125" style="33" customWidth="1"/>
    <col min="10510" max="10510" width="15.7109375" style="33" customWidth="1"/>
    <col min="10511" max="10523" width="16" style="33" customWidth="1"/>
    <col min="10524" max="10525" width="22" style="33" customWidth="1"/>
    <col min="10526" max="10755" width="9.140625" style="33"/>
    <col min="10756" max="10756" width="39.7109375" style="33" customWidth="1"/>
    <col min="10757" max="10757" width="53.28515625" style="33" customWidth="1"/>
    <col min="10758" max="10765" width="14.42578125" style="33" customWidth="1"/>
    <col min="10766" max="10766" width="15.7109375" style="33" customWidth="1"/>
    <col min="10767" max="10779" width="16" style="33" customWidth="1"/>
    <col min="10780" max="10781" width="22" style="33" customWidth="1"/>
    <col min="10782" max="11011" width="9.140625" style="33"/>
    <col min="11012" max="11012" width="39.7109375" style="33" customWidth="1"/>
    <col min="11013" max="11013" width="53.28515625" style="33" customWidth="1"/>
    <col min="11014" max="11021" width="14.42578125" style="33" customWidth="1"/>
    <col min="11022" max="11022" width="15.7109375" style="33" customWidth="1"/>
    <col min="11023" max="11035" width="16" style="33" customWidth="1"/>
    <col min="11036" max="11037" width="22" style="33" customWidth="1"/>
    <col min="11038" max="11267" width="9.140625" style="33"/>
    <col min="11268" max="11268" width="39.7109375" style="33" customWidth="1"/>
    <col min="11269" max="11269" width="53.28515625" style="33" customWidth="1"/>
    <col min="11270" max="11277" width="14.42578125" style="33" customWidth="1"/>
    <col min="11278" max="11278" width="15.7109375" style="33" customWidth="1"/>
    <col min="11279" max="11291" width="16" style="33" customWidth="1"/>
    <col min="11292" max="11293" width="22" style="33" customWidth="1"/>
    <col min="11294" max="11523" width="9.140625" style="33"/>
    <col min="11524" max="11524" width="39.7109375" style="33" customWidth="1"/>
    <col min="11525" max="11525" width="53.28515625" style="33" customWidth="1"/>
    <col min="11526" max="11533" width="14.42578125" style="33" customWidth="1"/>
    <col min="11534" max="11534" width="15.7109375" style="33" customWidth="1"/>
    <col min="11535" max="11547" width="16" style="33" customWidth="1"/>
    <col min="11548" max="11549" width="22" style="33" customWidth="1"/>
    <col min="11550" max="11779" width="9.140625" style="33"/>
    <col min="11780" max="11780" width="39.7109375" style="33" customWidth="1"/>
    <col min="11781" max="11781" width="53.28515625" style="33" customWidth="1"/>
    <col min="11782" max="11789" width="14.42578125" style="33" customWidth="1"/>
    <col min="11790" max="11790" width="15.7109375" style="33" customWidth="1"/>
    <col min="11791" max="11803" width="16" style="33" customWidth="1"/>
    <col min="11804" max="11805" width="22" style="33" customWidth="1"/>
    <col min="11806" max="12035" width="9.140625" style="33"/>
    <col min="12036" max="12036" width="39.7109375" style="33" customWidth="1"/>
    <col min="12037" max="12037" width="53.28515625" style="33" customWidth="1"/>
    <col min="12038" max="12045" width="14.42578125" style="33" customWidth="1"/>
    <col min="12046" max="12046" width="15.7109375" style="33" customWidth="1"/>
    <col min="12047" max="12059" width="16" style="33" customWidth="1"/>
    <col min="12060" max="12061" width="22" style="33" customWidth="1"/>
    <col min="12062" max="12291" width="9.140625" style="33"/>
    <col min="12292" max="12292" width="39.7109375" style="33" customWidth="1"/>
    <col min="12293" max="12293" width="53.28515625" style="33" customWidth="1"/>
    <col min="12294" max="12301" width="14.42578125" style="33" customWidth="1"/>
    <col min="12302" max="12302" width="15.7109375" style="33" customWidth="1"/>
    <col min="12303" max="12315" width="16" style="33" customWidth="1"/>
    <col min="12316" max="12317" width="22" style="33" customWidth="1"/>
    <col min="12318" max="12547" width="9.140625" style="33"/>
    <col min="12548" max="12548" width="39.7109375" style="33" customWidth="1"/>
    <col min="12549" max="12549" width="53.28515625" style="33" customWidth="1"/>
    <col min="12550" max="12557" width="14.42578125" style="33" customWidth="1"/>
    <col min="12558" max="12558" width="15.7109375" style="33" customWidth="1"/>
    <col min="12559" max="12571" width="16" style="33" customWidth="1"/>
    <col min="12572" max="12573" width="22" style="33" customWidth="1"/>
    <col min="12574" max="12803" width="9.140625" style="33"/>
    <col min="12804" max="12804" width="39.7109375" style="33" customWidth="1"/>
    <col min="12805" max="12805" width="53.28515625" style="33" customWidth="1"/>
    <col min="12806" max="12813" width="14.42578125" style="33" customWidth="1"/>
    <col min="12814" max="12814" width="15.7109375" style="33" customWidth="1"/>
    <col min="12815" max="12827" width="16" style="33" customWidth="1"/>
    <col min="12828" max="12829" width="22" style="33" customWidth="1"/>
    <col min="12830" max="13059" width="9.140625" style="33"/>
    <col min="13060" max="13060" width="39.7109375" style="33" customWidth="1"/>
    <col min="13061" max="13061" width="53.28515625" style="33" customWidth="1"/>
    <col min="13062" max="13069" width="14.42578125" style="33" customWidth="1"/>
    <col min="13070" max="13070" width="15.7109375" style="33" customWidth="1"/>
    <col min="13071" max="13083" width="16" style="33" customWidth="1"/>
    <col min="13084" max="13085" width="22" style="33" customWidth="1"/>
    <col min="13086" max="13315" width="9.140625" style="33"/>
    <col min="13316" max="13316" width="39.7109375" style="33" customWidth="1"/>
    <col min="13317" max="13317" width="53.28515625" style="33" customWidth="1"/>
    <col min="13318" max="13325" width="14.42578125" style="33" customWidth="1"/>
    <col min="13326" max="13326" width="15.7109375" style="33" customWidth="1"/>
    <col min="13327" max="13339" width="16" style="33" customWidth="1"/>
    <col min="13340" max="13341" width="22" style="33" customWidth="1"/>
    <col min="13342" max="13571" width="9.140625" style="33"/>
    <col min="13572" max="13572" width="39.7109375" style="33" customWidth="1"/>
    <col min="13573" max="13573" width="53.28515625" style="33" customWidth="1"/>
    <col min="13574" max="13581" width="14.42578125" style="33" customWidth="1"/>
    <col min="13582" max="13582" width="15.7109375" style="33" customWidth="1"/>
    <col min="13583" max="13595" width="16" style="33" customWidth="1"/>
    <col min="13596" max="13597" width="22" style="33" customWidth="1"/>
    <col min="13598" max="13827" width="9.140625" style="33"/>
    <col min="13828" max="13828" width="39.7109375" style="33" customWidth="1"/>
    <col min="13829" max="13829" width="53.28515625" style="33" customWidth="1"/>
    <col min="13830" max="13837" width="14.42578125" style="33" customWidth="1"/>
    <col min="13838" max="13838" width="15.7109375" style="33" customWidth="1"/>
    <col min="13839" max="13851" width="16" style="33" customWidth="1"/>
    <col min="13852" max="13853" width="22" style="33" customWidth="1"/>
    <col min="13854" max="14083" width="9.140625" style="33"/>
    <col min="14084" max="14084" width="39.7109375" style="33" customWidth="1"/>
    <col min="14085" max="14085" width="53.28515625" style="33" customWidth="1"/>
    <col min="14086" max="14093" width="14.42578125" style="33" customWidth="1"/>
    <col min="14094" max="14094" width="15.7109375" style="33" customWidth="1"/>
    <col min="14095" max="14107" width="16" style="33" customWidth="1"/>
    <col min="14108" max="14109" width="22" style="33" customWidth="1"/>
    <col min="14110" max="14339" width="9.140625" style="33"/>
    <col min="14340" max="14340" width="39.7109375" style="33" customWidth="1"/>
    <col min="14341" max="14341" width="53.28515625" style="33" customWidth="1"/>
    <col min="14342" max="14349" width="14.42578125" style="33" customWidth="1"/>
    <col min="14350" max="14350" width="15.7109375" style="33" customWidth="1"/>
    <col min="14351" max="14363" width="16" style="33" customWidth="1"/>
    <col min="14364" max="14365" width="22" style="33" customWidth="1"/>
    <col min="14366" max="14595" width="9.140625" style="33"/>
    <col min="14596" max="14596" width="39.7109375" style="33" customWidth="1"/>
    <col min="14597" max="14597" width="53.28515625" style="33" customWidth="1"/>
    <col min="14598" max="14605" width="14.42578125" style="33" customWidth="1"/>
    <col min="14606" max="14606" width="15.7109375" style="33" customWidth="1"/>
    <col min="14607" max="14619" width="16" style="33" customWidth="1"/>
    <col min="14620" max="14621" width="22" style="33" customWidth="1"/>
    <col min="14622" max="14851" width="9.140625" style="33"/>
    <col min="14852" max="14852" width="39.7109375" style="33" customWidth="1"/>
    <col min="14853" max="14853" width="53.28515625" style="33" customWidth="1"/>
    <col min="14854" max="14861" width="14.42578125" style="33" customWidth="1"/>
    <col min="14862" max="14862" width="15.7109375" style="33" customWidth="1"/>
    <col min="14863" max="14875" width="16" style="33" customWidth="1"/>
    <col min="14876" max="14877" width="22" style="33" customWidth="1"/>
    <col min="14878" max="15107" width="9.140625" style="33"/>
    <col min="15108" max="15108" width="39.7109375" style="33" customWidth="1"/>
    <col min="15109" max="15109" width="53.28515625" style="33" customWidth="1"/>
    <col min="15110" max="15117" width="14.42578125" style="33" customWidth="1"/>
    <col min="15118" max="15118" width="15.7109375" style="33" customWidth="1"/>
    <col min="15119" max="15131" width="16" style="33" customWidth="1"/>
    <col min="15132" max="15133" width="22" style="33" customWidth="1"/>
    <col min="15134" max="15363" width="9.140625" style="33"/>
    <col min="15364" max="15364" width="39.7109375" style="33" customWidth="1"/>
    <col min="15365" max="15365" width="53.28515625" style="33" customWidth="1"/>
    <col min="15366" max="15373" width="14.42578125" style="33" customWidth="1"/>
    <col min="15374" max="15374" width="15.7109375" style="33" customWidth="1"/>
    <col min="15375" max="15387" width="16" style="33" customWidth="1"/>
    <col min="15388" max="15389" width="22" style="33" customWidth="1"/>
    <col min="15390" max="15619" width="9.140625" style="33"/>
    <col min="15620" max="15620" width="39.7109375" style="33" customWidth="1"/>
    <col min="15621" max="15621" width="53.28515625" style="33" customWidth="1"/>
    <col min="15622" max="15629" width="14.42578125" style="33" customWidth="1"/>
    <col min="15630" max="15630" width="15.7109375" style="33" customWidth="1"/>
    <col min="15631" max="15643" width="16" style="33" customWidth="1"/>
    <col min="15644" max="15645" width="22" style="33" customWidth="1"/>
    <col min="15646" max="15875" width="9.140625" style="33"/>
    <col min="15876" max="15876" width="39.7109375" style="33" customWidth="1"/>
    <col min="15877" max="15877" width="53.28515625" style="33" customWidth="1"/>
    <col min="15878" max="15885" width="14.42578125" style="33" customWidth="1"/>
    <col min="15886" max="15886" width="15.7109375" style="33" customWidth="1"/>
    <col min="15887" max="15899" width="16" style="33" customWidth="1"/>
    <col min="15900" max="15901" width="22" style="33" customWidth="1"/>
    <col min="15902" max="16131" width="9.140625" style="33"/>
    <col min="16132" max="16132" width="39.7109375" style="33" customWidth="1"/>
    <col min="16133" max="16133" width="53.28515625" style="33" customWidth="1"/>
    <col min="16134" max="16141" width="14.42578125" style="33" customWidth="1"/>
    <col min="16142" max="16142" width="15.7109375" style="33" customWidth="1"/>
    <col min="16143" max="16155" width="16" style="33" customWidth="1"/>
    <col min="16156" max="16157" width="22" style="33" customWidth="1"/>
    <col min="16158" max="16384" width="9.140625" style="33"/>
  </cols>
  <sheetData>
    <row r="1" spans="1:29" ht="15" customHeight="1" x14ac:dyDescent="0.25"/>
    <row r="2" spans="1:29" ht="15" customHeight="1" x14ac:dyDescent="0.25"/>
    <row r="3" spans="1:29" customFormat="1" ht="26.25" x14ac:dyDescent="0.4">
      <c r="A3" s="90" t="s">
        <v>699</v>
      </c>
      <c r="AA3" s="467"/>
      <c r="AC3" s="619"/>
    </row>
    <row r="4" spans="1:29" customFormat="1" x14ac:dyDescent="0.25">
      <c r="A4" s="700" t="s">
        <v>820</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row>
    <row r="5" spans="1:29" customFormat="1" x14ac:dyDescent="0.25">
      <c r="AA5" s="467"/>
      <c r="AC5" s="619"/>
    </row>
    <row r="6" spans="1:29" customFormat="1" ht="26.25" x14ac:dyDescent="0.4">
      <c r="A6" s="701" t="s">
        <v>700</v>
      </c>
      <c r="B6" s="702"/>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3"/>
    </row>
    <row r="7" spans="1:29" customFormat="1" ht="58.5" customHeight="1" x14ac:dyDescent="0.35">
      <c r="A7" s="54" t="s">
        <v>499</v>
      </c>
      <c r="B7" s="17"/>
      <c r="C7" s="17" t="s">
        <v>342</v>
      </c>
      <c r="D7" s="17" t="s">
        <v>343</v>
      </c>
      <c r="E7" s="17" t="s">
        <v>344</v>
      </c>
      <c r="F7" s="17" t="s">
        <v>345</v>
      </c>
      <c r="G7" s="17" t="s">
        <v>346</v>
      </c>
      <c r="H7" s="17" t="s">
        <v>347</v>
      </c>
      <c r="I7" s="17" t="s">
        <v>10</v>
      </c>
      <c r="J7" s="17" t="s">
        <v>348</v>
      </c>
      <c r="K7" s="17" t="s">
        <v>11</v>
      </c>
      <c r="L7" s="17" t="s">
        <v>25</v>
      </c>
      <c r="M7" s="17" t="s">
        <v>26</v>
      </c>
      <c r="N7" s="17" t="s">
        <v>27</v>
      </c>
      <c r="O7" s="17" t="s">
        <v>12</v>
      </c>
      <c r="P7" s="17" t="s">
        <v>13</v>
      </c>
      <c r="Q7" s="17" t="s">
        <v>14</v>
      </c>
      <c r="R7" s="17" t="s">
        <v>15</v>
      </c>
      <c r="S7" s="17" t="s">
        <v>16</v>
      </c>
      <c r="T7" s="17" t="s">
        <v>17</v>
      </c>
      <c r="U7" s="17" t="s">
        <v>18</v>
      </c>
      <c r="V7" s="17" t="s">
        <v>19</v>
      </c>
      <c r="W7" s="17" t="s">
        <v>497</v>
      </c>
      <c r="X7" s="17" t="s">
        <v>754</v>
      </c>
      <c r="Y7" s="20" t="s">
        <v>833</v>
      </c>
      <c r="Z7" s="20" t="s">
        <v>913</v>
      </c>
      <c r="AA7" s="20" t="s">
        <v>980</v>
      </c>
      <c r="AB7" s="20" t="s">
        <v>984</v>
      </c>
      <c r="AC7" s="620" t="s">
        <v>985</v>
      </c>
    </row>
    <row r="8" spans="1:29" s="2" customFormat="1" x14ac:dyDescent="0.25">
      <c r="A8" s="10" t="s">
        <v>339</v>
      </c>
      <c r="B8" s="10"/>
      <c r="C8" s="84" t="s">
        <v>125</v>
      </c>
      <c r="D8" s="84" t="s">
        <v>125</v>
      </c>
      <c r="E8" s="84" t="s">
        <v>125</v>
      </c>
      <c r="F8" s="84" t="s">
        <v>125</v>
      </c>
      <c r="G8" s="84" t="s">
        <v>125</v>
      </c>
      <c r="H8" s="84" t="s">
        <v>125</v>
      </c>
      <c r="I8" s="84" t="s">
        <v>125</v>
      </c>
      <c r="J8" s="84" t="s">
        <v>125</v>
      </c>
      <c r="K8" s="84">
        <v>38.4</v>
      </c>
      <c r="L8" s="84">
        <v>38.5</v>
      </c>
      <c r="M8" s="84">
        <v>42.5</v>
      </c>
      <c r="N8" s="84">
        <v>41.9</v>
      </c>
      <c r="O8" s="84">
        <v>48.6</v>
      </c>
      <c r="P8" s="84">
        <v>49.2</v>
      </c>
      <c r="Q8" s="84">
        <v>48.1</v>
      </c>
      <c r="R8" s="84">
        <v>54.4</v>
      </c>
      <c r="S8" s="84">
        <v>54.8</v>
      </c>
      <c r="T8" s="84">
        <v>54.2</v>
      </c>
      <c r="U8" s="84">
        <v>57.1</v>
      </c>
      <c r="V8" s="84">
        <v>86.7</v>
      </c>
      <c r="W8" s="84">
        <v>74.5</v>
      </c>
      <c r="X8" s="460">
        <v>13.4</v>
      </c>
      <c r="Y8" s="460">
        <v>13.7</v>
      </c>
      <c r="Z8" s="460">
        <v>16.7</v>
      </c>
      <c r="AA8" s="460">
        <v>13.8</v>
      </c>
      <c r="AB8" s="282">
        <f>($AA8-$K8)/$K8</f>
        <v>-0.640625</v>
      </c>
      <c r="AC8" s="621">
        <f>($AA8-$Z8)/$Z8</f>
        <v>-0.17365269461077837</v>
      </c>
    </row>
    <row r="9" spans="1:29" s="4" customFormat="1" x14ac:dyDescent="0.25">
      <c r="A9" s="30"/>
      <c r="B9" s="15" t="s">
        <v>357</v>
      </c>
      <c r="C9" s="247" t="s">
        <v>125</v>
      </c>
      <c r="D9" s="247" t="s">
        <v>125</v>
      </c>
      <c r="E9" s="247" t="s">
        <v>125</v>
      </c>
      <c r="F9" s="247" t="s">
        <v>125</v>
      </c>
      <c r="G9" s="247" t="s">
        <v>125</v>
      </c>
      <c r="H9" s="247" t="s">
        <v>125</v>
      </c>
      <c r="I9" s="247" t="s">
        <v>125</v>
      </c>
      <c r="J9" s="247" t="s">
        <v>125</v>
      </c>
      <c r="K9" s="247">
        <v>8.6</v>
      </c>
      <c r="L9" s="247">
        <v>9.6</v>
      </c>
      <c r="M9" s="247">
        <v>10.199999999999999</v>
      </c>
      <c r="N9" s="247">
        <v>10.199999999999999</v>
      </c>
      <c r="O9" s="247">
        <v>10.9</v>
      </c>
      <c r="P9" s="247">
        <v>11.4</v>
      </c>
      <c r="Q9" s="247">
        <v>11.5</v>
      </c>
      <c r="R9" s="247">
        <v>13.9</v>
      </c>
      <c r="S9" s="247">
        <v>14.3</v>
      </c>
      <c r="T9" s="247">
        <v>15.4</v>
      </c>
      <c r="U9" s="247">
        <v>15</v>
      </c>
      <c r="V9" s="247">
        <v>17.5</v>
      </c>
      <c r="W9" s="386">
        <v>22.1</v>
      </c>
      <c r="X9" s="462">
        <v>0</v>
      </c>
      <c r="Y9" s="462">
        <v>0</v>
      </c>
      <c r="Z9" s="462">
        <v>0</v>
      </c>
      <c r="AA9" s="462">
        <v>0</v>
      </c>
      <c r="AB9" s="105" t="s">
        <v>125</v>
      </c>
      <c r="AC9" s="622" t="s">
        <v>125</v>
      </c>
    </row>
    <row r="10" spans="1:29" s="4" customFormat="1" x14ac:dyDescent="0.25">
      <c r="A10" s="30"/>
      <c r="B10" s="15" t="s">
        <v>358</v>
      </c>
      <c r="C10" s="247" t="s">
        <v>125</v>
      </c>
      <c r="D10" s="247" t="s">
        <v>125</v>
      </c>
      <c r="E10" s="247" t="s">
        <v>125</v>
      </c>
      <c r="F10" s="247" t="s">
        <v>125</v>
      </c>
      <c r="G10" s="247" t="s">
        <v>125</v>
      </c>
      <c r="H10" s="247" t="s">
        <v>125</v>
      </c>
      <c r="I10" s="247" t="s">
        <v>125</v>
      </c>
      <c r="J10" s="247" t="s">
        <v>125</v>
      </c>
      <c r="K10" s="247">
        <v>6.9</v>
      </c>
      <c r="L10" s="247">
        <v>7.1</v>
      </c>
      <c r="M10" s="247">
        <v>7.7</v>
      </c>
      <c r="N10" s="247">
        <v>8.1999999999999993</v>
      </c>
      <c r="O10" s="247">
        <v>9.5</v>
      </c>
      <c r="P10" s="247">
        <v>9.9</v>
      </c>
      <c r="Q10" s="247">
        <v>10.4</v>
      </c>
      <c r="R10" s="247">
        <v>11.8</v>
      </c>
      <c r="S10" s="247">
        <v>12.1</v>
      </c>
      <c r="T10" s="247">
        <v>12.6</v>
      </c>
      <c r="U10" s="247">
        <v>12.8</v>
      </c>
      <c r="V10" s="247">
        <v>15</v>
      </c>
      <c r="W10" s="247">
        <v>18</v>
      </c>
      <c r="X10" s="462">
        <v>0.2</v>
      </c>
      <c r="Y10" s="462">
        <v>0.2</v>
      </c>
      <c r="Z10" s="462">
        <v>0.3</v>
      </c>
      <c r="AA10" s="462">
        <v>0</v>
      </c>
      <c r="AB10" s="105" t="s">
        <v>125</v>
      </c>
      <c r="AC10" s="622" t="s">
        <v>125</v>
      </c>
    </row>
    <row r="11" spans="1:29" s="4" customFormat="1" x14ac:dyDescent="0.25">
      <c r="A11" s="30"/>
      <c r="B11" s="15" t="s">
        <v>359</v>
      </c>
      <c r="C11" s="247" t="s">
        <v>125</v>
      </c>
      <c r="D11" s="247" t="s">
        <v>125</v>
      </c>
      <c r="E11" s="247" t="s">
        <v>125</v>
      </c>
      <c r="F11" s="247" t="s">
        <v>125</v>
      </c>
      <c r="G11" s="247" t="s">
        <v>125</v>
      </c>
      <c r="H11" s="247" t="s">
        <v>125</v>
      </c>
      <c r="I11" s="247" t="s">
        <v>125</v>
      </c>
      <c r="J11" s="247" t="s">
        <v>125</v>
      </c>
      <c r="K11" s="247">
        <v>10</v>
      </c>
      <c r="L11" s="247">
        <v>10.4</v>
      </c>
      <c r="M11" s="247">
        <v>11.2</v>
      </c>
      <c r="N11" s="247">
        <v>11.7</v>
      </c>
      <c r="O11" s="247">
        <v>12.8</v>
      </c>
      <c r="P11" s="247">
        <v>14.1</v>
      </c>
      <c r="Q11" s="247">
        <v>15.3</v>
      </c>
      <c r="R11" s="247">
        <v>17.3</v>
      </c>
      <c r="S11" s="247">
        <v>18.8</v>
      </c>
      <c r="T11" s="247">
        <v>19.7</v>
      </c>
      <c r="U11" s="247">
        <v>21.2</v>
      </c>
      <c r="V11" s="247">
        <v>22.9</v>
      </c>
      <c r="W11" s="247">
        <v>24.8</v>
      </c>
      <c r="X11" s="473">
        <v>0.09</v>
      </c>
      <c r="Y11" s="465">
        <v>0.09</v>
      </c>
      <c r="Z11" s="465">
        <v>0.03</v>
      </c>
      <c r="AA11" s="465">
        <v>0</v>
      </c>
      <c r="AB11" s="105" t="s">
        <v>125</v>
      </c>
      <c r="AC11" s="622" t="s">
        <v>125</v>
      </c>
    </row>
    <row r="12" spans="1:29" s="4" customFormat="1" x14ac:dyDescent="0.25">
      <c r="A12" s="30"/>
      <c r="B12" s="15" t="s">
        <v>360</v>
      </c>
      <c r="C12" s="247" t="s">
        <v>125</v>
      </c>
      <c r="D12" s="247" t="s">
        <v>125</v>
      </c>
      <c r="E12" s="247" t="s">
        <v>125</v>
      </c>
      <c r="F12" s="247" t="s">
        <v>125</v>
      </c>
      <c r="G12" s="247" t="s">
        <v>125</v>
      </c>
      <c r="H12" s="247" t="s">
        <v>125</v>
      </c>
      <c r="I12" s="247" t="s">
        <v>125</v>
      </c>
      <c r="J12" s="247" t="s">
        <v>125</v>
      </c>
      <c r="K12" s="247">
        <v>4</v>
      </c>
      <c r="L12" s="247">
        <v>4</v>
      </c>
      <c r="M12" s="247">
        <v>4.4000000000000004</v>
      </c>
      <c r="N12" s="247">
        <v>4.5999999999999996</v>
      </c>
      <c r="O12" s="247">
        <v>5</v>
      </c>
      <c r="P12" s="247">
        <v>5.3</v>
      </c>
      <c r="Q12" s="247">
        <v>5.6</v>
      </c>
      <c r="R12" s="247">
        <v>5.6</v>
      </c>
      <c r="S12" s="247">
        <v>4.7</v>
      </c>
      <c r="T12" s="247">
        <v>4.4000000000000004</v>
      </c>
      <c r="U12" s="247">
        <v>4.4000000000000004</v>
      </c>
      <c r="V12" s="247">
        <v>4.9000000000000004</v>
      </c>
      <c r="W12" s="247">
        <v>5.4</v>
      </c>
      <c r="X12" s="248">
        <v>0.7</v>
      </c>
      <c r="Y12" s="462">
        <v>1</v>
      </c>
      <c r="Z12" s="462">
        <v>1.4</v>
      </c>
      <c r="AA12" s="462">
        <v>2.6</v>
      </c>
      <c r="AB12" s="282">
        <f>($AA12-$K12)/$K12</f>
        <v>-0.35</v>
      </c>
      <c r="AC12" s="621">
        <f>($AA12-$Z12)/$Z12</f>
        <v>0.85714285714285732</v>
      </c>
    </row>
    <row r="13" spans="1:29" s="4" customFormat="1" x14ac:dyDescent="0.25">
      <c r="A13" s="30"/>
      <c r="B13" s="15" t="s">
        <v>361</v>
      </c>
      <c r="C13" s="247" t="s">
        <v>125</v>
      </c>
      <c r="D13" s="247" t="s">
        <v>125</v>
      </c>
      <c r="E13" s="247" t="s">
        <v>125</v>
      </c>
      <c r="F13" s="247" t="s">
        <v>125</v>
      </c>
      <c r="G13" s="247" t="s">
        <v>125</v>
      </c>
      <c r="H13" s="247" t="s">
        <v>125</v>
      </c>
      <c r="I13" s="247" t="s">
        <v>125</v>
      </c>
      <c r="J13" s="247" t="s">
        <v>125</v>
      </c>
      <c r="K13" s="247">
        <v>8.4</v>
      </c>
      <c r="L13" s="247">
        <v>6.9</v>
      </c>
      <c r="M13" s="247">
        <v>8.4</v>
      </c>
      <c r="N13" s="247">
        <v>0.6</v>
      </c>
      <c r="O13" s="247">
        <v>9.1</v>
      </c>
      <c r="P13" s="247">
        <v>7.1</v>
      </c>
      <c r="Q13" s="247">
        <v>4.0999999999999996</v>
      </c>
      <c r="R13" s="247">
        <v>5.6</v>
      </c>
      <c r="S13" s="247">
        <v>4.5999999999999996</v>
      </c>
      <c r="T13" s="247">
        <v>1.9</v>
      </c>
      <c r="U13" s="247">
        <v>3.5</v>
      </c>
      <c r="V13" s="247">
        <v>26.4</v>
      </c>
      <c r="W13" s="247">
        <v>4.2</v>
      </c>
      <c r="X13" s="248">
        <v>12.4</v>
      </c>
      <c r="Y13" s="462">
        <v>12.5</v>
      </c>
      <c r="Z13" s="462">
        <v>15.1</v>
      </c>
      <c r="AA13" s="462">
        <v>11</v>
      </c>
      <c r="AB13" s="282">
        <f>($AA13-$K13)/$K13</f>
        <v>0.30952380952380948</v>
      </c>
      <c r="AC13" s="621">
        <f>($AA13-$Z13)/$Z13</f>
        <v>-0.27152317880794702</v>
      </c>
    </row>
    <row r="14" spans="1:29" s="4" customFormat="1" x14ac:dyDescent="0.25">
      <c r="A14" s="30"/>
      <c r="B14" s="15" t="s">
        <v>362</v>
      </c>
      <c r="C14" s="247" t="s">
        <v>125</v>
      </c>
      <c r="D14" s="247" t="s">
        <v>125</v>
      </c>
      <c r="E14" s="247" t="s">
        <v>125</v>
      </c>
      <c r="F14" s="247" t="s">
        <v>125</v>
      </c>
      <c r="G14" s="247" t="s">
        <v>125</v>
      </c>
      <c r="H14" s="247" t="s">
        <v>125</v>
      </c>
      <c r="I14" s="247" t="s">
        <v>125</v>
      </c>
      <c r="J14" s="247" t="s">
        <v>125</v>
      </c>
      <c r="K14" s="247">
        <v>0.5</v>
      </c>
      <c r="L14" s="247">
        <v>0.5</v>
      </c>
      <c r="M14" s="247">
        <v>0.6</v>
      </c>
      <c r="N14" s="247">
        <v>0.6</v>
      </c>
      <c r="O14" s="247">
        <v>1.3</v>
      </c>
      <c r="P14" s="247">
        <v>1.4</v>
      </c>
      <c r="Q14" s="247">
        <v>1.1000000000000001</v>
      </c>
      <c r="R14" s="247">
        <v>0.2</v>
      </c>
      <c r="S14" s="247">
        <v>0.4</v>
      </c>
      <c r="T14" s="247">
        <v>0.2</v>
      </c>
      <c r="U14" s="247">
        <v>0.2</v>
      </c>
      <c r="V14" s="247">
        <v>0.1</v>
      </c>
      <c r="W14" s="247">
        <v>0.1</v>
      </c>
      <c r="X14" s="462">
        <v>0</v>
      </c>
      <c r="Y14" s="462">
        <v>0</v>
      </c>
      <c r="Z14" s="462">
        <v>0</v>
      </c>
      <c r="AA14" s="462">
        <v>0.16</v>
      </c>
      <c r="AB14" s="282">
        <f>($AA14-$K14)/$K14</f>
        <v>-0.67999999999999994</v>
      </c>
      <c r="AC14" s="622" t="s">
        <v>125</v>
      </c>
    </row>
    <row r="15" spans="1:29" s="2" customFormat="1" x14ac:dyDescent="0.25">
      <c r="A15" s="10" t="s">
        <v>976</v>
      </c>
      <c r="B15" s="10"/>
      <c r="C15" s="84" t="s">
        <v>125</v>
      </c>
      <c r="D15" s="84" t="s">
        <v>125</v>
      </c>
      <c r="E15" s="84" t="s">
        <v>125</v>
      </c>
      <c r="F15" s="84" t="s">
        <v>125</v>
      </c>
      <c r="G15" s="84" t="s">
        <v>125</v>
      </c>
      <c r="H15" s="84" t="s">
        <v>125</v>
      </c>
      <c r="I15" s="84" t="s">
        <v>125</v>
      </c>
      <c r="J15" s="84" t="s">
        <v>125</v>
      </c>
      <c r="K15" s="84">
        <v>115.2</v>
      </c>
      <c r="L15" s="84">
        <v>119.6</v>
      </c>
      <c r="M15" s="84">
        <v>125.3</v>
      </c>
      <c r="N15" s="84">
        <v>125</v>
      </c>
      <c r="O15" s="84">
        <v>134.5</v>
      </c>
      <c r="P15" s="84">
        <v>129.4</v>
      </c>
      <c r="Q15" s="84">
        <v>132.69999999999999</v>
      </c>
      <c r="R15" s="84">
        <v>130.9</v>
      </c>
      <c r="S15" s="84">
        <v>129.9</v>
      </c>
      <c r="T15" s="84">
        <v>121.2</v>
      </c>
      <c r="U15" s="84">
        <v>101.44</v>
      </c>
      <c r="V15" s="84">
        <v>99.85</v>
      </c>
      <c r="W15" s="84">
        <v>181</v>
      </c>
      <c r="X15" s="460">
        <v>90.2</v>
      </c>
      <c r="Y15" s="460">
        <v>87.8</v>
      </c>
      <c r="Z15" s="460">
        <v>89.1</v>
      </c>
      <c r="AA15" s="460">
        <v>91.3</v>
      </c>
      <c r="AB15" s="282">
        <f>($AA15-$K15)/$K15</f>
        <v>-0.20746527777777782</v>
      </c>
      <c r="AC15" s="621">
        <f>($AA15-$Z15)/$Z15</f>
        <v>2.4691358024691391E-2</v>
      </c>
    </row>
    <row r="16" spans="1:29" s="4" customFormat="1" x14ac:dyDescent="0.25">
      <c r="A16" s="15" t="s">
        <v>979</v>
      </c>
      <c r="C16" s="56" t="s">
        <v>125</v>
      </c>
      <c r="D16" s="56" t="s">
        <v>125</v>
      </c>
      <c r="E16" s="56" t="s">
        <v>125</v>
      </c>
      <c r="F16" s="56" t="s">
        <v>125</v>
      </c>
      <c r="G16" s="56" t="s">
        <v>125</v>
      </c>
      <c r="H16" s="56" t="s">
        <v>125</v>
      </c>
      <c r="I16" s="56" t="s">
        <v>125</v>
      </c>
      <c r="J16" s="56" t="s">
        <v>125</v>
      </c>
      <c r="K16" s="472">
        <v>155.30001752517558</v>
      </c>
      <c r="L16" s="472">
        <v>157.95242937703881</v>
      </c>
      <c r="M16" s="472">
        <v>161.13890353528208</v>
      </c>
      <c r="N16" s="472">
        <v>156.64749301352182</v>
      </c>
      <c r="O16" s="472">
        <v>163.6870352566053</v>
      </c>
      <c r="P16" s="472">
        <v>153.67258476337511</v>
      </c>
      <c r="Q16" s="472">
        <v>153.42636806141678</v>
      </c>
      <c r="R16" s="472">
        <v>149.23161110857768</v>
      </c>
      <c r="S16" s="472">
        <v>145.3865783229619</v>
      </c>
      <c r="T16" s="472">
        <v>133.89010406310067</v>
      </c>
      <c r="U16" s="472">
        <v>109.84893605501109</v>
      </c>
      <c r="V16" s="472">
        <v>106.17935112027988</v>
      </c>
      <c r="W16" s="472">
        <v>190.03223198630928</v>
      </c>
      <c r="X16" s="473">
        <v>93.949525565311589</v>
      </c>
      <c r="Y16" s="473">
        <v>89.46676584774346</v>
      </c>
      <c r="Z16" s="473">
        <v>89.1</v>
      </c>
      <c r="AA16" s="629" t="s">
        <v>125</v>
      </c>
      <c r="AB16" s="105" t="s">
        <v>125</v>
      </c>
      <c r="AC16" s="623" t="s">
        <v>125</v>
      </c>
    </row>
    <row r="17" spans="1:29" customFormat="1" ht="56.25" customHeight="1" x14ac:dyDescent="0.35">
      <c r="A17" s="54" t="s">
        <v>690</v>
      </c>
      <c r="B17" s="18"/>
      <c r="C17" s="17" t="s">
        <v>342</v>
      </c>
      <c r="D17" s="17" t="s">
        <v>343</v>
      </c>
      <c r="E17" s="17" t="s">
        <v>344</v>
      </c>
      <c r="F17" s="17" t="s">
        <v>345</v>
      </c>
      <c r="G17" s="17" t="s">
        <v>346</v>
      </c>
      <c r="H17" s="17" t="s">
        <v>347</v>
      </c>
      <c r="I17" s="17" t="s">
        <v>10</v>
      </c>
      <c r="J17" s="17" t="s">
        <v>348</v>
      </c>
      <c r="K17" s="17" t="s">
        <v>11</v>
      </c>
      <c r="L17" s="17" t="s">
        <v>25</v>
      </c>
      <c r="M17" s="17" t="s">
        <v>26</v>
      </c>
      <c r="N17" s="17" t="s">
        <v>27</v>
      </c>
      <c r="O17" s="17" t="s">
        <v>12</v>
      </c>
      <c r="P17" s="17" t="s">
        <v>13</v>
      </c>
      <c r="Q17" s="17" t="s">
        <v>14</v>
      </c>
      <c r="R17" s="17" t="s">
        <v>15</v>
      </c>
      <c r="S17" s="17" t="s">
        <v>16</v>
      </c>
      <c r="T17" s="17" t="s">
        <v>17</v>
      </c>
      <c r="U17" s="17" t="s">
        <v>18</v>
      </c>
      <c r="V17" s="17" t="s">
        <v>19</v>
      </c>
      <c r="W17" s="17" t="s">
        <v>497</v>
      </c>
      <c r="X17" s="17" t="s">
        <v>746</v>
      </c>
      <c r="Y17" s="17" t="s">
        <v>833</v>
      </c>
      <c r="Z17" s="20" t="s">
        <v>913</v>
      </c>
      <c r="AA17" s="20" t="s">
        <v>980</v>
      </c>
      <c r="AB17" s="20" t="s">
        <v>984</v>
      </c>
      <c r="AC17" s="620" t="s">
        <v>985</v>
      </c>
    </row>
    <row r="18" spans="1:29" s="2" customFormat="1" x14ac:dyDescent="0.25">
      <c r="A18" s="10" t="s">
        <v>977</v>
      </c>
      <c r="B18" s="10"/>
      <c r="C18" s="84">
        <v>42.036999999999999</v>
      </c>
      <c r="D18" s="84">
        <v>40.106999999999999</v>
      </c>
      <c r="E18" s="84">
        <v>40.840000000000003</v>
      </c>
      <c r="F18" s="84">
        <v>36.5</v>
      </c>
      <c r="G18" s="84">
        <v>35.503999999999998</v>
      </c>
      <c r="H18" s="84">
        <v>35.052999999999997</v>
      </c>
      <c r="I18" s="84">
        <v>34.238999999999997</v>
      </c>
      <c r="J18" s="84">
        <v>33.725999999999999</v>
      </c>
      <c r="K18" s="84">
        <v>39.122999999999998</v>
      </c>
      <c r="L18" s="84">
        <v>35.667000000000002</v>
      </c>
      <c r="M18" s="84">
        <v>34.996000000000002</v>
      </c>
      <c r="N18" s="84">
        <v>35.841999999999999</v>
      </c>
      <c r="O18" s="84">
        <v>34.136000000000003</v>
      </c>
      <c r="P18" s="84">
        <v>32.597999999999999</v>
      </c>
      <c r="Q18" s="84">
        <v>29.3</v>
      </c>
      <c r="R18" s="84">
        <v>32.299999999999997</v>
      </c>
      <c r="S18" s="84">
        <v>34.799999999999997</v>
      </c>
      <c r="T18" s="84">
        <v>30.8</v>
      </c>
      <c r="U18" s="84">
        <v>19.600000000000001</v>
      </c>
      <c r="V18" s="84">
        <v>17.8</v>
      </c>
      <c r="W18" s="84">
        <v>19.399999999999999</v>
      </c>
      <c r="X18" s="461">
        <v>19.399999999999999</v>
      </c>
      <c r="Y18" s="461">
        <v>19.899999999999999</v>
      </c>
      <c r="Z18" s="426">
        <v>20.100000000000001</v>
      </c>
      <c r="AA18" s="426">
        <v>20.399999999999999</v>
      </c>
      <c r="AB18" s="254">
        <f>($AA18-$K18)/$K18</f>
        <v>-0.4785675945096235</v>
      </c>
      <c r="AC18" s="624">
        <f>($AA18-$Z18)/$Z18</f>
        <v>1.4925373134328216E-2</v>
      </c>
    </row>
    <row r="19" spans="1:29" customFormat="1" x14ac:dyDescent="0.25">
      <c r="A19" s="15" t="s">
        <v>978</v>
      </c>
      <c r="B19" s="6"/>
      <c r="C19" s="500">
        <v>65.502654612840232</v>
      </c>
      <c r="D19" s="500">
        <v>60.633043625495297</v>
      </c>
      <c r="E19" s="500">
        <v>59.640855154063694</v>
      </c>
      <c r="F19" s="500">
        <v>52.952539291872228</v>
      </c>
      <c r="G19" s="500">
        <v>50.851341751266126</v>
      </c>
      <c r="H19" s="500">
        <v>50.014178983357972</v>
      </c>
      <c r="I19" s="500">
        <v>47.775676600572027</v>
      </c>
      <c r="J19" s="500">
        <v>46.593298500493198</v>
      </c>
      <c r="K19" s="500">
        <v>52.741270789211519</v>
      </c>
      <c r="L19" s="500">
        <v>47.104425573502034</v>
      </c>
      <c r="M19" s="500">
        <v>45.005853037165267</v>
      </c>
      <c r="N19" s="500">
        <v>44.916334836100233</v>
      </c>
      <c r="O19" s="500">
        <v>41.543711046305553</v>
      </c>
      <c r="P19" s="500">
        <v>38.712814935750302</v>
      </c>
      <c r="Q19" s="500">
        <v>33.876494164398125</v>
      </c>
      <c r="R19" s="500">
        <v>36.823541985820647</v>
      </c>
      <c r="S19" s="500">
        <v>38.948916481435461</v>
      </c>
      <c r="T19" s="500">
        <v>34.024699390952357</v>
      </c>
      <c r="U19" s="500">
        <v>21.224783725139051</v>
      </c>
      <c r="V19" s="500">
        <v>18.928316974872128</v>
      </c>
      <c r="W19" s="500">
        <v>20.368026083672163</v>
      </c>
      <c r="X19" s="501">
        <v>20.20651264235045</v>
      </c>
      <c r="Y19" s="501">
        <v>20.277842101334691</v>
      </c>
      <c r="Z19" s="502">
        <v>20.100000000000001</v>
      </c>
      <c r="AA19" s="502">
        <f>SUM(AA20:AA26)</f>
        <v>20.399999999999999</v>
      </c>
      <c r="AB19" s="254">
        <f>($AA19-$K19)/$K19</f>
        <v>-0.61320613449888817</v>
      </c>
      <c r="AC19" s="624">
        <f t="shared" ref="AC19:AC26" si="0">($AA19-$Z19)/$Z19</f>
        <v>1.4925373134328216E-2</v>
      </c>
    </row>
    <row r="20" spans="1:29" customFormat="1" x14ac:dyDescent="0.25">
      <c r="A20" s="9"/>
      <c r="B20" s="9" t="s">
        <v>349</v>
      </c>
      <c r="C20" s="247" t="s">
        <v>125</v>
      </c>
      <c r="D20" s="247" t="s">
        <v>125</v>
      </c>
      <c r="E20" s="247" t="s">
        <v>125</v>
      </c>
      <c r="F20" s="247" t="s">
        <v>125</v>
      </c>
      <c r="G20" s="247" t="s">
        <v>125</v>
      </c>
      <c r="H20" s="247" t="s">
        <v>125</v>
      </c>
      <c r="I20" s="247" t="s">
        <v>125</v>
      </c>
      <c r="J20" s="247" t="s">
        <v>125</v>
      </c>
      <c r="K20" s="247">
        <v>9.4</v>
      </c>
      <c r="L20" s="247">
        <v>6.7</v>
      </c>
      <c r="M20" s="247">
        <v>6</v>
      </c>
      <c r="N20" s="247">
        <v>6.6</v>
      </c>
      <c r="O20" s="247">
        <v>7.7</v>
      </c>
      <c r="P20" s="247">
        <v>5.8</v>
      </c>
      <c r="Q20" s="247">
        <v>7.1</v>
      </c>
      <c r="R20" s="247">
        <v>9</v>
      </c>
      <c r="S20" s="247">
        <v>12.3</v>
      </c>
      <c r="T20" s="247">
        <v>12.1</v>
      </c>
      <c r="U20" s="247">
        <v>7.7</v>
      </c>
      <c r="V20" s="247">
        <v>7.8</v>
      </c>
      <c r="W20" s="247">
        <v>7.6</v>
      </c>
      <c r="X20" s="472">
        <v>10.199999999999999</v>
      </c>
      <c r="Y20" s="472">
        <v>10.1</v>
      </c>
      <c r="Z20" s="472">
        <v>10.199999999999999</v>
      </c>
      <c r="AA20" s="472">
        <v>11.6</v>
      </c>
      <c r="AB20" s="254">
        <f t="shared" ref="AB20:AB26" si="1">($AA20-$K20)/$K20</f>
        <v>0.23404255319148928</v>
      </c>
      <c r="AC20" s="624">
        <f t="shared" si="0"/>
        <v>0.13725490196078435</v>
      </c>
    </row>
    <row r="21" spans="1:29" customFormat="1" x14ac:dyDescent="0.25">
      <c r="A21" s="9"/>
      <c r="B21" s="9" t="s">
        <v>350</v>
      </c>
      <c r="C21" s="247" t="s">
        <v>125</v>
      </c>
      <c r="D21" s="247" t="s">
        <v>125</v>
      </c>
      <c r="E21" s="247" t="s">
        <v>125</v>
      </c>
      <c r="F21" s="247" t="s">
        <v>125</v>
      </c>
      <c r="G21" s="247" t="s">
        <v>125</v>
      </c>
      <c r="H21" s="247" t="s">
        <v>125</v>
      </c>
      <c r="I21" s="247" t="s">
        <v>125</v>
      </c>
      <c r="J21" s="247" t="s">
        <v>125</v>
      </c>
      <c r="K21" s="247">
        <v>6.9</v>
      </c>
      <c r="L21" s="247">
        <v>8.5</v>
      </c>
      <c r="M21" s="247">
        <v>8.3000000000000007</v>
      </c>
      <c r="N21" s="247">
        <v>8.1</v>
      </c>
      <c r="O21" s="247">
        <v>5.2</v>
      </c>
      <c r="P21" s="247">
        <v>5</v>
      </c>
      <c r="Q21" s="247">
        <v>1.8</v>
      </c>
      <c r="R21" s="247">
        <v>2.2999999999999998</v>
      </c>
      <c r="S21" s="247">
        <v>2.9</v>
      </c>
      <c r="T21" s="247">
        <v>2.2999999999999998</v>
      </c>
      <c r="U21" s="247">
        <v>1.9</v>
      </c>
      <c r="V21" s="247">
        <v>0.9</v>
      </c>
      <c r="W21" s="247">
        <v>1.7</v>
      </c>
      <c r="X21" s="472">
        <v>0.5</v>
      </c>
      <c r="Y21" s="472">
        <v>0.2</v>
      </c>
      <c r="Z21" s="472">
        <v>0.4</v>
      </c>
      <c r="AA21" s="472">
        <v>0.2</v>
      </c>
      <c r="AB21" s="254">
        <f t="shared" si="1"/>
        <v>-0.97101449275362317</v>
      </c>
      <c r="AC21" s="624">
        <f t="shared" si="0"/>
        <v>-0.5</v>
      </c>
    </row>
    <row r="22" spans="1:29" customFormat="1" x14ac:dyDescent="0.25">
      <c r="A22" s="9"/>
      <c r="B22" s="9" t="s">
        <v>351</v>
      </c>
      <c r="C22" s="247" t="s">
        <v>125</v>
      </c>
      <c r="D22" s="247" t="s">
        <v>125</v>
      </c>
      <c r="E22" s="247" t="s">
        <v>125</v>
      </c>
      <c r="F22" s="247" t="s">
        <v>125</v>
      </c>
      <c r="G22" s="247" t="s">
        <v>125</v>
      </c>
      <c r="H22" s="247" t="s">
        <v>125</v>
      </c>
      <c r="I22" s="247" t="s">
        <v>125</v>
      </c>
      <c r="J22" s="247" t="s">
        <v>125</v>
      </c>
      <c r="K22" s="247">
        <v>2.1</v>
      </c>
      <c r="L22" s="247">
        <v>2.1</v>
      </c>
      <c r="M22" s="247">
        <v>2</v>
      </c>
      <c r="N22" s="247">
        <v>0.9</v>
      </c>
      <c r="O22" s="247">
        <v>0.9</v>
      </c>
      <c r="P22" s="247">
        <v>0.7</v>
      </c>
      <c r="Q22" s="247">
        <v>1.3</v>
      </c>
      <c r="R22" s="247">
        <v>1.1000000000000001</v>
      </c>
      <c r="S22" s="247">
        <v>0.2</v>
      </c>
      <c r="T22" s="247">
        <v>0.03</v>
      </c>
      <c r="U22" s="247">
        <v>6.7999999999999996E-3</v>
      </c>
      <c r="V22" s="247">
        <v>0</v>
      </c>
      <c r="W22" s="462">
        <v>0</v>
      </c>
      <c r="X22" s="462">
        <v>0</v>
      </c>
      <c r="Y22" s="462">
        <v>0</v>
      </c>
      <c r="Z22" s="462">
        <v>0</v>
      </c>
      <c r="AA22" s="462">
        <v>0</v>
      </c>
      <c r="AB22" s="21" t="s">
        <v>125</v>
      </c>
      <c r="AC22" s="628" t="s">
        <v>125</v>
      </c>
    </row>
    <row r="23" spans="1:29" customFormat="1" x14ac:dyDescent="0.25">
      <c r="A23" s="9"/>
      <c r="B23" s="9" t="s">
        <v>352</v>
      </c>
      <c r="C23" s="247" t="s">
        <v>125</v>
      </c>
      <c r="D23" s="247" t="s">
        <v>125</v>
      </c>
      <c r="E23" s="247" t="s">
        <v>125</v>
      </c>
      <c r="F23" s="247" t="s">
        <v>125</v>
      </c>
      <c r="G23" s="247" t="s">
        <v>125</v>
      </c>
      <c r="H23" s="247" t="s">
        <v>125</v>
      </c>
      <c r="I23" s="247" t="s">
        <v>125</v>
      </c>
      <c r="J23" s="247" t="s">
        <v>125</v>
      </c>
      <c r="K23" s="247">
        <v>7.4</v>
      </c>
      <c r="L23" s="247">
        <v>6.4</v>
      </c>
      <c r="M23" s="247">
        <v>6.5</v>
      </c>
      <c r="N23" s="247">
        <v>8</v>
      </c>
      <c r="O23" s="247">
        <v>8.5</v>
      </c>
      <c r="P23" s="247">
        <v>8.1</v>
      </c>
      <c r="Q23" s="247">
        <v>7.7</v>
      </c>
      <c r="R23" s="247">
        <v>8.4</v>
      </c>
      <c r="S23" s="247">
        <v>8.6999999999999993</v>
      </c>
      <c r="T23" s="247">
        <v>5.3</v>
      </c>
      <c r="U23" s="247">
        <v>1.6</v>
      </c>
      <c r="V23" s="247">
        <v>0.3</v>
      </c>
      <c r="W23" s="247">
        <v>0.3</v>
      </c>
      <c r="X23" s="462">
        <v>0.2</v>
      </c>
      <c r="Y23" s="462">
        <v>0</v>
      </c>
      <c r="Z23" s="472">
        <v>0</v>
      </c>
      <c r="AA23" s="472">
        <v>0.3</v>
      </c>
      <c r="AB23" s="254">
        <f t="shared" si="1"/>
        <v>-0.95945945945945954</v>
      </c>
      <c r="AC23" s="628" t="s">
        <v>125</v>
      </c>
    </row>
    <row r="24" spans="1:29" customFormat="1" ht="30" x14ac:dyDescent="0.25">
      <c r="A24" s="9"/>
      <c r="B24" s="44" t="s">
        <v>750</v>
      </c>
      <c r="C24" s="247" t="s">
        <v>125</v>
      </c>
      <c r="D24" s="247" t="s">
        <v>125</v>
      </c>
      <c r="E24" s="247" t="s">
        <v>125</v>
      </c>
      <c r="F24" s="247" t="s">
        <v>125</v>
      </c>
      <c r="G24" s="247" t="s">
        <v>125</v>
      </c>
      <c r="H24" s="247" t="s">
        <v>125</v>
      </c>
      <c r="I24" s="247" t="s">
        <v>125</v>
      </c>
      <c r="J24" s="247" t="s">
        <v>125</v>
      </c>
      <c r="K24" s="247">
        <v>5.4</v>
      </c>
      <c r="L24" s="247">
        <v>4.8</v>
      </c>
      <c r="M24" s="247">
        <v>4.7</v>
      </c>
      <c r="N24" s="247">
        <v>5.2</v>
      </c>
      <c r="O24" s="247">
        <v>5.2</v>
      </c>
      <c r="P24" s="247">
        <v>5.2</v>
      </c>
      <c r="Q24" s="247">
        <v>5.3</v>
      </c>
      <c r="R24" s="247">
        <v>4.7</v>
      </c>
      <c r="S24" s="247">
        <v>5.7</v>
      </c>
      <c r="T24" s="247">
        <v>5.8</v>
      </c>
      <c r="U24" s="247">
        <v>5.2</v>
      </c>
      <c r="V24" s="247">
        <v>5.3</v>
      </c>
      <c r="W24" s="247">
        <v>5</v>
      </c>
      <c r="X24" s="472">
        <v>5</v>
      </c>
      <c r="Y24" s="472">
        <v>5.0999999999999996</v>
      </c>
      <c r="Z24" s="472">
        <v>4.5999999999999996</v>
      </c>
      <c r="AA24" s="472">
        <v>4.2</v>
      </c>
      <c r="AB24" s="254">
        <f t="shared" si="1"/>
        <v>-0.22222222222222224</v>
      </c>
      <c r="AC24" s="624">
        <f t="shared" si="0"/>
        <v>-8.6956521739130321E-2</v>
      </c>
    </row>
    <row r="25" spans="1:29" customFormat="1" ht="17.25" x14ac:dyDescent="0.25">
      <c r="A25" s="9"/>
      <c r="B25" s="9" t="s">
        <v>747</v>
      </c>
      <c r="C25" s="247" t="s">
        <v>125</v>
      </c>
      <c r="D25" s="386" t="s">
        <v>125</v>
      </c>
      <c r="E25" s="247" t="s">
        <v>125</v>
      </c>
      <c r="F25" s="247" t="s">
        <v>125</v>
      </c>
      <c r="G25" s="247" t="s">
        <v>125</v>
      </c>
      <c r="H25" s="247" t="s">
        <v>125</v>
      </c>
      <c r="I25" s="247" t="s">
        <v>125</v>
      </c>
      <c r="J25" s="247" t="s">
        <v>125</v>
      </c>
      <c r="K25" s="247">
        <v>5.2</v>
      </c>
      <c r="L25" s="247">
        <v>3.5</v>
      </c>
      <c r="M25" s="247">
        <v>3.9</v>
      </c>
      <c r="N25" s="247">
        <v>3.6</v>
      </c>
      <c r="O25" s="247">
        <v>3.1</v>
      </c>
      <c r="P25" s="247">
        <v>3.9</v>
      </c>
      <c r="Q25" s="247">
        <v>1.4</v>
      </c>
      <c r="R25" s="247">
        <v>2.1</v>
      </c>
      <c r="S25" s="247">
        <v>0.9</v>
      </c>
      <c r="T25" s="472">
        <v>0</v>
      </c>
      <c r="U25" s="472">
        <v>0</v>
      </c>
      <c r="V25" s="472">
        <v>0</v>
      </c>
      <c r="W25" s="472">
        <v>0</v>
      </c>
      <c r="X25" s="472">
        <v>0</v>
      </c>
      <c r="Y25" s="472">
        <v>0</v>
      </c>
      <c r="Z25" s="472">
        <v>0</v>
      </c>
      <c r="AA25" s="472">
        <v>0</v>
      </c>
      <c r="AB25" s="21" t="s">
        <v>125</v>
      </c>
      <c r="AC25" s="628" t="s">
        <v>125</v>
      </c>
    </row>
    <row r="26" spans="1:29" customFormat="1" x14ac:dyDescent="0.25">
      <c r="A26" s="9"/>
      <c r="B26" s="9" t="s">
        <v>353</v>
      </c>
      <c r="C26" s="247" t="s">
        <v>125</v>
      </c>
      <c r="D26" s="247" t="s">
        <v>125</v>
      </c>
      <c r="E26" s="247" t="s">
        <v>125</v>
      </c>
      <c r="F26" s="247" t="s">
        <v>125</v>
      </c>
      <c r="G26" s="247" t="s">
        <v>125</v>
      </c>
      <c r="H26" s="247" t="s">
        <v>125</v>
      </c>
      <c r="I26" s="247" t="s">
        <v>125</v>
      </c>
      <c r="J26" s="247" t="s">
        <v>125</v>
      </c>
      <c r="K26" s="247">
        <v>2.9</v>
      </c>
      <c r="L26" s="247">
        <v>3.6</v>
      </c>
      <c r="M26" s="247">
        <v>3.6</v>
      </c>
      <c r="N26" s="247">
        <v>3.4</v>
      </c>
      <c r="O26" s="247">
        <v>3.5</v>
      </c>
      <c r="P26" s="247">
        <v>4</v>
      </c>
      <c r="Q26" s="247">
        <v>4.7</v>
      </c>
      <c r="R26" s="247">
        <v>4.7</v>
      </c>
      <c r="S26" s="247">
        <v>4.0999999999999996</v>
      </c>
      <c r="T26" s="247">
        <v>5.2</v>
      </c>
      <c r="U26" s="247">
        <v>3.2</v>
      </c>
      <c r="V26" s="247">
        <v>3.6</v>
      </c>
      <c r="W26" s="247">
        <v>4.8</v>
      </c>
      <c r="X26" s="472">
        <v>3.4</v>
      </c>
      <c r="Y26" s="472">
        <v>4.5999999999999996</v>
      </c>
      <c r="Z26" s="472">
        <v>4.9000000000000004</v>
      </c>
      <c r="AA26" s="472">
        <v>4.0999999999999996</v>
      </c>
      <c r="AB26" s="254">
        <f t="shared" si="1"/>
        <v>0.4137931034482758</v>
      </c>
      <c r="AC26" s="624">
        <f t="shared" si="0"/>
        <v>-0.16326530612244911</v>
      </c>
    </row>
    <row r="27" spans="1:29" customFormat="1" x14ac:dyDescent="0.25">
      <c r="A27" s="9" t="s">
        <v>354</v>
      </c>
      <c r="B27" s="9"/>
      <c r="C27" s="247" t="s">
        <v>125</v>
      </c>
      <c r="D27" s="247" t="s">
        <v>125</v>
      </c>
      <c r="E27" s="247" t="s">
        <v>125</v>
      </c>
      <c r="F27" s="247" t="s">
        <v>125</v>
      </c>
      <c r="G27" s="247" t="s">
        <v>125</v>
      </c>
      <c r="H27" s="247" t="s">
        <v>125</v>
      </c>
      <c r="I27" s="247" t="s">
        <v>125</v>
      </c>
      <c r="J27" s="247" t="s">
        <v>125</v>
      </c>
      <c r="K27" s="247" t="s">
        <v>125</v>
      </c>
      <c r="L27" s="247" t="s">
        <v>125</v>
      </c>
      <c r="M27" s="247" t="s">
        <v>125</v>
      </c>
      <c r="N27" s="247" t="s">
        <v>125</v>
      </c>
      <c r="O27" s="247" t="s">
        <v>125</v>
      </c>
      <c r="P27" s="247" t="s">
        <v>125</v>
      </c>
      <c r="Q27" s="247" t="s">
        <v>125</v>
      </c>
      <c r="R27" s="247">
        <v>40.4</v>
      </c>
      <c r="S27" s="247">
        <v>36.799999999999997</v>
      </c>
      <c r="T27" s="247">
        <v>32.700000000000003</v>
      </c>
      <c r="U27" s="247">
        <v>32.67</v>
      </c>
      <c r="V27" s="247">
        <v>33.33</v>
      </c>
      <c r="W27" s="247">
        <v>32.799999999999997</v>
      </c>
      <c r="X27" s="247">
        <v>0</v>
      </c>
      <c r="Y27" s="247">
        <v>0</v>
      </c>
      <c r="Z27" s="247">
        <v>0</v>
      </c>
      <c r="AA27" s="472">
        <v>0</v>
      </c>
      <c r="AB27" s="21" t="s">
        <v>125</v>
      </c>
      <c r="AC27" s="628" t="s">
        <v>125</v>
      </c>
    </row>
    <row r="28" spans="1:29" customFormat="1" x14ac:dyDescent="0.25">
      <c r="A28" s="9" t="s">
        <v>355</v>
      </c>
      <c r="B28" s="9"/>
      <c r="C28" s="247" t="s">
        <v>125</v>
      </c>
      <c r="D28" s="247" t="s">
        <v>125</v>
      </c>
      <c r="E28" s="247" t="s">
        <v>125</v>
      </c>
      <c r="F28" s="247" t="s">
        <v>125</v>
      </c>
      <c r="G28" s="247" t="s">
        <v>125</v>
      </c>
      <c r="H28" s="247" t="s">
        <v>125</v>
      </c>
      <c r="I28" s="247" t="s">
        <v>125</v>
      </c>
      <c r="J28" s="247" t="s">
        <v>125</v>
      </c>
      <c r="K28" s="247" t="s">
        <v>125</v>
      </c>
      <c r="L28" s="247" t="s">
        <v>125</v>
      </c>
      <c r="M28" s="247" t="s">
        <v>125</v>
      </c>
      <c r="N28" s="247" t="s">
        <v>125</v>
      </c>
      <c r="O28" s="247" t="s">
        <v>125</v>
      </c>
      <c r="P28" s="247" t="s">
        <v>125</v>
      </c>
      <c r="Q28" s="247" t="s">
        <v>125</v>
      </c>
      <c r="R28" s="247">
        <v>76.900000000000006</v>
      </c>
      <c r="S28" s="247">
        <v>73.900000000000006</v>
      </c>
      <c r="T28" s="247">
        <v>73</v>
      </c>
      <c r="U28" s="247">
        <v>74.2</v>
      </c>
      <c r="V28" s="247">
        <v>80.31</v>
      </c>
      <c r="W28" s="247">
        <v>83.1</v>
      </c>
      <c r="X28" s="247">
        <v>0</v>
      </c>
      <c r="Y28" s="247">
        <v>0</v>
      </c>
      <c r="Z28" s="247">
        <v>0</v>
      </c>
      <c r="AA28" s="472">
        <v>0</v>
      </c>
      <c r="AB28" s="21" t="s">
        <v>125</v>
      </c>
      <c r="AC28" s="628" t="s">
        <v>125</v>
      </c>
    </row>
    <row r="29" spans="1:29" customFormat="1" x14ac:dyDescent="0.25">
      <c r="A29" s="9" t="s">
        <v>356</v>
      </c>
      <c r="B29" s="9"/>
      <c r="C29" s="247" t="s">
        <v>125</v>
      </c>
      <c r="D29" s="247" t="s">
        <v>125</v>
      </c>
      <c r="E29" s="247" t="s">
        <v>125</v>
      </c>
      <c r="F29" s="247" t="s">
        <v>125</v>
      </c>
      <c r="G29" s="247" t="s">
        <v>125</v>
      </c>
      <c r="H29" s="247" t="s">
        <v>125</v>
      </c>
      <c r="I29" s="247" t="s">
        <v>125</v>
      </c>
      <c r="J29" s="247" t="s">
        <v>125</v>
      </c>
      <c r="K29" s="247" t="s">
        <v>125</v>
      </c>
      <c r="L29" s="247" t="s">
        <v>125</v>
      </c>
      <c r="M29" s="247" t="s">
        <v>125</v>
      </c>
      <c r="N29" s="247" t="s">
        <v>125</v>
      </c>
      <c r="O29" s="247" t="s">
        <v>125</v>
      </c>
      <c r="P29" s="247" t="s">
        <v>125</v>
      </c>
      <c r="Q29" s="247" t="s">
        <v>125</v>
      </c>
      <c r="R29" s="247">
        <v>30.9</v>
      </c>
      <c r="S29" s="247">
        <v>30.5</v>
      </c>
      <c r="T29" s="247">
        <v>26.8</v>
      </c>
      <c r="U29" s="247">
        <v>26.4</v>
      </c>
      <c r="V29" s="247">
        <v>26.66</v>
      </c>
      <c r="W29" s="247">
        <v>23.9</v>
      </c>
      <c r="X29" s="247">
        <v>0</v>
      </c>
      <c r="Y29" s="247">
        <v>0</v>
      </c>
      <c r="Z29" s="247">
        <v>0</v>
      </c>
      <c r="AA29" s="472">
        <v>0</v>
      </c>
      <c r="AB29" s="21" t="s">
        <v>125</v>
      </c>
      <c r="AC29" s="628" t="s">
        <v>125</v>
      </c>
    </row>
    <row r="30" spans="1:29" customFormat="1" x14ac:dyDescent="0.25">
      <c r="A30" s="45"/>
      <c r="B30" s="91"/>
      <c r="C30" s="249"/>
      <c r="D30" s="249"/>
      <c r="E30" s="249"/>
      <c r="F30" s="249"/>
      <c r="G30" s="249"/>
      <c r="H30" s="249"/>
      <c r="I30" s="249"/>
      <c r="J30" s="249"/>
      <c r="K30" s="249"/>
      <c r="L30" s="249"/>
      <c r="M30" s="249"/>
      <c r="N30" s="249"/>
      <c r="O30" s="249"/>
      <c r="P30" s="249"/>
      <c r="Q30" s="249"/>
      <c r="R30" s="249"/>
      <c r="S30" s="249"/>
      <c r="T30" s="249"/>
      <c r="U30" s="249"/>
      <c r="V30" s="249"/>
      <c r="W30" s="249"/>
      <c r="X30" s="463"/>
      <c r="Y30" s="463"/>
      <c r="Z30" s="463"/>
      <c r="AA30" s="463"/>
      <c r="AB30" s="92"/>
      <c r="AC30" s="625"/>
    </row>
    <row r="31" spans="1:29" customFormat="1" x14ac:dyDescent="0.25">
      <c r="A31" s="25" t="s">
        <v>748</v>
      </c>
      <c r="AA31" s="467"/>
      <c r="AB31" s="33"/>
      <c r="AC31" s="618"/>
    </row>
    <row r="32" spans="1:29" customFormat="1" x14ac:dyDescent="0.25">
      <c r="A32" s="34" t="s">
        <v>944</v>
      </c>
      <c r="AA32" s="467"/>
      <c r="AC32" s="619"/>
    </row>
    <row r="33" spans="1:29" customFormat="1" x14ac:dyDescent="0.25">
      <c r="A33" s="31" t="s">
        <v>755</v>
      </c>
      <c r="X33" s="427"/>
      <c r="AA33" s="467"/>
      <c r="AC33" s="619"/>
    </row>
    <row r="34" spans="1:29" customFormat="1" x14ac:dyDescent="0.25">
      <c r="A34" s="25" t="s">
        <v>413</v>
      </c>
      <c r="AA34" s="467"/>
      <c r="AC34" s="619"/>
    </row>
    <row r="35" spans="1:29" customFormat="1" x14ac:dyDescent="0.25">
      <c r="S35" s="8"/>
      <c r="U35" s="5"/>
      <c r="AA35" s="467"/>
      <c r="AC35" s="619"/>
    </row>
    <row r="36" spans="1:29" customFormat="1" x14ac:dyDescent="0.25">
      <c r="S36" s="257"/>
      <c r="U36" s="5"/>
      <c r="AA36" s="467"/>
      <c r="AC36" s="619"/>
    </row>
    <row r="37" spans="1:29" customFormat="1" x14ac:dyDescent="0.25">
      <c r="S37" s="258"/>
      <c r="AA37" s="467"/>
      <c r="AC37" s="619"/>
    </row>
    <row r="38" spans="1:29" customFormat="1" x14ac:dyDescent="0.25">
      <c r="S38" s="258"/>
      <c r="AA38" s="467"/>
      <c r="AC38" s="619"/>
    </row>
    <row r="39" spans="1:29" customFormat="1" x14ac:dyDescent="0.25">
      <c r="S39" s="258"/>
      <c r="AA39" s="467"/>
      <c r="AC39" s="619"/>
    </row>
    <row r="40" spans="1:29" customFormat="1" x14ac:dyDescent="0.25">
      <c r="S40" s="258"/>
      <c r="AA40" s="467"/>
      <c r="AC40" s="619"/>
    </row>
    <row r="41" spans="1:29" customFormat="1" x14ac:dyDescent="0.25">
      <c r="S41" s="258"/>
      <c r="AA41" s="467"/>
      <c r="AC41" s="619"/>
    </row>
    <row r="42" spans="1:29" customFormat="1" x14ac:dyDescent="0.25">
      <c r="S42" s="258"/>
      <c r="AA42" s="467"/>
      <c r="AC42" s="619"/>
    </row>
    <row r="43" spans="1:29" s="2" customFormat="1" x14ac:dyDescent="0.25">
      <c r="S43" s="257"/>
      <c r="AC43" s="626"/>
    </row>
    <row r="44" spans="1:29" x14ac:dyDescent="0.25">
      <c r="A44" s="33"/>
      <c r="B44" s="33"/>
      <c r="C44" s="33"/>
      <c r="D44" s="33"/>
      <c r="E44" s="33"/>
      <c r="F44" s="33"/>
      <c r="G44" s="33"/>
      <c r="H44" s="33"/>
      <c r="I44" s="33"/>
      <c r="J44" s="33"/>
      <c r="K44" s="33"/>
      <c r="L44" s="33"/>
      <c r="M44" s="33"/>
      <c r="N44" s="33"/>
      <c r="O44" s="33"/>
      <c r="P44" s="33"/>
      <c r="Q44" s="33"/>
      <c r="R44" s="33"/>
      <c r="S44" s="257"/>
      <c r="T44" s="33"/>
      <c r="U44" s="33"/>
      <c r="V44" s="33"/>
      <c r="W44" s="33"/>
      <c r="X44" s="33"/>
      <c r="Y44" s="33"/>
      <c r="Z44" s="33"/>
      <c r="AA44" s="33"/>
    </row>
    <row r="45" spans="1:29" s="46" customFormat="1" x14ac:dyDescent="0.25">
      <c r="AC45" s="627"/>
    </row>
    <row r="46" spans="1:29"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1:29"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row>
    <row r="48" spans="1:29"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row>
    <row r="49" spans="1:27"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1:27"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27"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row>
    <row r="53" spans="1:27"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row>
    <row r="54" spans="1:27"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row>
    <row r="55" spans="1:27"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row>
    <row r="56" spans="1:27"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row>
    <row r="57" spans="1:27"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1:27"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row>
    <row r="59" spans="1:27"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row>
    <row r="60" spans="1:27"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1:27"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1:27"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row>
    <row r="63" spans="1:27"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row>
    <row r="64" spans="1:27"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row>
    <row r="65" spans="1:27"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row>
    <row r="66" spans="1:27"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row>
    <row r="68" spans="1:27"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row>
    <row r="69" spans="1:27"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row>
    <row r="70" spans="1:27"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row>
    <row r="71" spans="1:27"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row>
    <row r="72" spans="1:27"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row>
    <row r="73" spans="1:27"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row>
    <row r="74" spans="1:27"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row>
    <row r="75" spans="1:27"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row>
    <row r="76" spans="1:27"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row>
    <row r="77" spans="1:27"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row>
    <row r="78" spans="1:27"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row>
    <row r="79" spans="1:27"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row>
    <row r="80" spans="1:27"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row>
    <row r="81" spans="1:27"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row>
    <row r="82" spans="1:27"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row>
    <row r="83" spans="1:27"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row>
    <row r="84" spans="1:27"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row>
    <row r="85" spans="1:27"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row>
    <row r="86" spans="1:27"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row>
    <row r="87" spans="1:27"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row>
    <row r="88" spans="1:27"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row>
    <row r="89" spans="1:27"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row>
    <row r="90" spans="1:27"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row>
    <row r="91" spans="1:27"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row>
    <row r="92" spans="1:27"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row>
    <row r="93" spans="1:27"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row>
    <row r="94" spans="1:27"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row>
    <row r="95" spans="1:27"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row>
    <row r="96" spans="1:27"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row>
    <row r="97" spans="1:27"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row>
    <row r="98" spans="1:27"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row>
    <row r="99" spans="1:27"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row>
    <row r="100" spans="1:27"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row>
    <row r="101" spans="1:27"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row>
    <row r="102" spans="1:27"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row>
    <row r="103" spans="1:27"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row>
    <row r="104" spans="1:27"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row>
    <row r="105" spans="1:27"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row>
    <row r="106" spans="1:27"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row>
    <row r="107" spans="1:27"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row>
    <row r="108" spans="1:27"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row>
    <row r="109" spans="1:27"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row>
    <row r="110" spans="1:27"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row>
    <row r="111" spans="1:27"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row>
    <row r="112" spans="1:27"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row>
    <row r="113" spans="1:27"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row>
    <row r="114" spans="1:27"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row>
    <row r="115" spans="1:27"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1:27"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row>
    <row r="117" spans="1:27"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row>
    <row r="118" spans="1:27"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1:27"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row>
    <row r="120" spans="1:27"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row>
    <row r="121" spans="1:27"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row>
    <row r="122" spans="1:27"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row>
    <row r="123" spans="1:27"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7"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7"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7"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7"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row>
    <row r="128" spans="1:27"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row>
    <row r="129" spans="1:27"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row>
    <row r="130" spans="1:27"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row r="131" spans="1:27"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row r="132" spans="1:27"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row r="133" spans="1:27"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row r="134" spans="1:27"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row>
    <row r="135" spans="1:27"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row>
    <row r="136" spans="1:27"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row>
    <row r="137" spans="1:27"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row>
    <row r="138" spans="1:27"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row>
    <row r="139" spans="1:27"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row>
    <row r="140" spans="1:27"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1" spans="1:27"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row>
    <row r="142" spans="1:27"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row>
    <row r="143" spans="1:27"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row>
    <row r="144" spans="1:27"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row>
    <row r="145" spans="1:29"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row>
    <row r="146" spans="1:29"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row>
    <row r="147" spans="1:29"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row>
    <row r="148" spans="1:29"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row>
    <row r="149" spans="1:29"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row>
    <row r="150" spans="1:29"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row>
    <row r="151" spans="1:29"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row>
    <row r="152" spans="1:29"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row>
    <row r="153" spans="1:29"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row>
    <row r="154" spans="1:29"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9"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row>
    <row r="156" spans="1:29" s="46" customFormat="1" x14ac:dyDescent="0.25">
      <c r="AC156" s="627"/>
    </row>
    <row r="157" spans="1:29"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row>
    <row r="158" spans="1:29"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row>
    <row r="159" spans="1:29"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row>
    <row r="160" spans="1:29"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row>
    <row r="161" spans="1:27"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row>
    <row r="162" spans="1:27"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row>
    <row r="163" spans="1:27"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row>
    <row r="164" spans="1:27"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row>
    <row r="165" spans="1:27"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row>
    <row r="166" spans="1:27"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row>
    <row r="167" spans="1:27"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row>
    <row r="169" spans="1:27"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row>
    <row r="170" spans="1:27"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row>
    <row r="171" spans="1:27"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row>
    <row r="172" spans="1:27"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row>
    <row r="173" spans="1:27"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row>
    <row r="174" spans="1:27"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row>
    <row r="175" spans="1:27"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row>
    <row r="176" spans="1:27"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row>
    <row r="177" spans="1:27"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row>
    <row r="178" spans="1:27"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row>
    <row r="179" spans="1:27"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row>
    <row r="180" spans="1:27"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row>
    <row r="181" spans="1:27"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row>
    <row r="182" spans="1:27"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row>
    <row r="183" spans="1:27"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row>
    <row r="184" spans="1:27"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row>
    <row r="205" spans="27:29" customFormat="1" x14ac:dyDescent="0.25">
      <c r="AA205" s="467"/>
      <c r="AB205" s="33"/>
      <c r="AC205" s="618"/>
    </row>
    <row r="206" spans="27:29" customFormat="1" x14ac:dyDescent="0.25">
      <c r="AA206" s="467"/>
      <c r="AB206" s="33"/>
      <c r="AC206" s="618"/>
    </row>
  </sheetData>
  <mergeCells count="2">
    <mergeCell ref="A4:AC4"/>
    <mergeCell ref="A6:AC6"/>
  </mergeCells>
  <pageMargins left="0.25590551181102361" right="0.25590551181102361" top="0.39370078740157477" bottom="0.39370078740157477" header="0.3" footer="0.3"/>
  <pageSetup paperSize="9"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145"/>
  <sheetViews>
    <sheetView showRowColHeaders="0" zoomScaleNormal="100" workbookViewId="0"/>
  </sheetViews>
  <sheetFormatPr defaultRowHeight="15" x14ac:dyDescent="0.25"/>
  <cols>
    <col min="1" max="1" width="43.42578125" customWidth="1"/>
    <col min="2" max="2" width="58.5703125" bestFit="1" customWidth="1"/>
    <col min="3" max="18" width="15.5703125" customWidth="1"/>
    <col min="19" max="19" width="15.5703125" style="467" customWidth="1"/>
    <col min="20" max="21" width="22.5703125" customWidth="1"/>
    <col min="260" max="260" width="43.42578125" customWidth="1"/>
    <col min="261" max="261" width="58.5703125" bestFit="1" customWidth="1"/>
    <col min="262" max="275" width="15.5703125" customWidth="1"/>
    <col min="276" max="277" width="22.5703125" customWidth="1"/>
    <col min="516" max="516" width="43.42578125" customWidth="1"/>
    <col min="517" max="517" width="58.5703125" bestFit="1" customWidth="1"/>
    <col min="518" max="531" width="15.5703125" customWidth="1"/>
    <col min="532" max="533" width="22.5703125" customWidth="1"/>
    <col min="772" max="772" width="43.42578125" customWidth="1"/>
    <col min="773" max="773" width="58.5703125" bestFit="1" customWidth="1"/>
    <col min="774" max="787" width="15.5703125" customWidth="1"/>
    <col min="788" max="789" width="22.5703125" customWidth="1"/>
    <col min="1028" max="1028" width="43.42578125" customWidth="1"/>
    <col min="1029" max="1029" width="58.5703125" bestFit="1" customWidth="1"/>
    <col min="1030" max="1043" width="15.5703125" customWidth="1"/>
    <col min="1044" max="1045" width="22.5703125" customWidth="1"/>
    <col min="1284" max="1284" width="43.42578125" customWidth="1"/>
    <col min="1285" max="1285" width="58.5703125" bestFit="1" customWidth="1"/>
    <col min="1286" max="1299" width="15.5703125" customWidth="1"/>
    <col min="1300" max="1301" width="22.5703125" customWidth="1"/>
    <col min="1540" max="1540" width="43.42578125" customWidth="1"/>
    <col min="1541" max="1541" width="58.5703125" bestFit="1" customWidth="1"/>
    <col min="1542" max="1555" width="15.5703125" customWidth="1"/>
    <col min="1556" max="1557" width="22.5703125" customWidth="1"/>
    <col min="1796" max="1796" width="43.42578125" customWidth="1"/>
    <col min="1797" max="1797" width="58.5703125" bestFit="1" customWidth="1"/>
    <col min="1798" max="1811" width="15.5703125" customWidth="1"/>
    <col min="1812" max="1813" width="22.5703125" customWidth="1"/>
    <col min="2052" max="2052" width="43.42578125" customWidth="1"/>
    <col min="2053" max="2053" width="58.5703125" bestFit="1" customWidth="1"/>
    <col min="2054" max="2067" width="15.5703125" customWidth="1"/>
    <col min="2068" max="2069" width="22.5703125" customWidth="1"/>
    <col min="2308" max="2308" width="43.42578125" customWidth="1"/>
    <col min="2309" max="2309" width="58.5703125" bestFit="1" customWidth="1"/>
    <col min="2310" max="2323" width="15.5703125" customWidth="1"/>
    <col min="2324" max="2325" width="22.5703125" customWidth="1"/>
    <col min="2564" max="2564" width="43.42578125" customWidth="1"/>
    <col min="2565" max="2565" width="58.5703125" bestFit="1" customWidth="1"/>
    <col min="2566" max="2579" width="15.5703125" customWidth="1"/>
    <col min="2580" max="2581" width="22.5703125" customWidth="1"/>
    <col min="2820" max="2820" width="43.42578125" customWidth="1"/>
    <col min="2821" max="2821" width="58.5703125" bestFit="1" customWidth="1"/>
    <col min="2822" max="2835" width="15.5703125" customWidth="1"/>
    <col min="2836" max="2837" width="22.5703125" customWidth="1"/>
    <col min="3076" max="3076" width="43.42578125" customWidth="1"/>
    <col min="3077" max="3077" width="58.5703125" bestFit="1" customWidth="1"/>
    <col min="3078" max="3091" width="15.5703125" customWidth="1"/>
    <col min="3092" max="3093" width="22.5703125" customWidth="1"/>
    <col min="3332" max="3332" width="43.42578125" customWidth="1"/>
    <col min="3333" max="3333" width="58.5703125" bestFit="1" customWidth="1"/>
    <col min="3334" max="3347" width="15.5703125" customWidth="1"/>
    <col min="3348" max="3349" width="22.5703125" customWidth="1"/>
    <col min="3588" max="3588" width="43.42578125" customWidth="1"/>
    <col min="3589" max="3589" width="58.5703125" bestFit="1" customWidth="1"/>
    <col min="3590" max="3603" width="15.5703125" customWidth="1"/>
    <col min="3604" max="3605" width="22.5703125" customWidth="1"/>
    <col min="3844" max="3844" width="43.42578125" customWidth="1"/>
    <col min="3845" max="3845" width="58.5703125" bestFit="1" customWidth="1"/>
    <col min="3846" max="3859" width="15.5703125" customWidth="1"/>
    <col min="3860" max="3861" width="22.5703125" customWidth="1"/>
    <col min="4100" max="4100" width="43.42578125" customWidth="1"/>
    <col min="4101" max="4101" width="58.5703125" bestFit="1" customWidth="1"/>
    <col min="4102" max="4115" width="15.5703125" customWidth="1"/>
    <col min="4116" max="4117" width="22.5703125" customWidth="1"/>
    <col min="4356" max="4356" width="43.42578125" customWidth="1"/>
    <col min="4357" max="4357" width="58.5703125" bestFit="1" customWidth="1"/>
    <col min="4358" max="4371" width="15.5703125" customWidth="1"/>
    <col min="4372" max="4373" width="22.5703125" customWidth="1"/>
    <col min="4612" max="4612" width="43.42578125" customWidth="1"/>
    <col min="4613" max="4613" width="58.5703125" bestFit="1" customWidth="1"/>
    <col min="4614" max="4627" width="15.5703125" customWidth="1"/>
    <col min="4628" max="4629" width="22.5703125" customWidth="1"/>
    <col min="4868" max="4868" width="43.42578125" customWidth="1"/>
    <col min="4869" max="4869" width="58.5703125" bestFit="1" customWidth="1"/>
    <col min="4870" max="4883" width="15.5703125" customWidth="1"/>
    <col min="4884" max="4885" width="22.5703125" customWidth="1"/>
    <col min="5124" max="5124" width="43.42578125" customWidth="1"/>
    <col min="5125" max="5125" width="58.5703125" bestFit="1" customWidth="1"/>
    <col min="5126" max="5139" width="15.5703125" customWidth="1"/>
    <col min="5140" max="5141" width="22.5703125" customWidth="1"/>
    <col min="5380" max="5380" width="43.42578125" customWidth="1"/>
    <col min="5381" max="5381" width="58.5703125" bestFit="1" customWidth="1"/>
    <col min="5382" max="5395" width="15.5703125" customWidth="1"/>
    <col min="5396" max="5397" width="22.5703125" customWidth="1"/>
    <col min="5636" max="5636" width="43.42578125" customWidth="1"/>
    <col min="5637" max="5637" width="58.5703125" bestFit="1" customWidth="1"/>
    <col min="5638" max="5651" width="15.5703125" customWidth="1"/>
    <col min="5652" max="5653" width="22.5703125" customWidth="1"/>
    <col min="5892" max="5892" width="43.42578125" customWidth="1"/>
    <col min="5893" max="5893" width="58.5703125" bestFit="1" customWidth="1"/>
    <col min="5894" max="5907" width="15.5703125" customWidth="1"/>
    <col min="5908" max="5909" width="22.5703125" customWidth="1"/>
    <col min="6148" max="6148" width="43.42578125" customWidth="1"/>
    <col min="6149" max="6149" width="58.5703125" bestFit="1" customWidth="1"/>
    <col min="6150" max="6163" width="15.5703125" customWidth="1"/>
    <col min="6164" max="6165" width="22.5703125" customWidth="1"/>
    <col min="6404" max="6404" width="43.42578125" customWidth="1"/>
    <col min="6405" max="6405" width="58.5703125" bestFit="1" customWidth="1"/>
    <col min="6406" max="6419" width="15.5703125" customWidth="1"/>
    <col min="6420" max="6421" width="22.5703125" customWidth="1"/>
    <col min="6660" max="6660" width="43.42578125" customWidth="1"/>
    <col min="6661" max="6661" width="58.5703125" bestFit="1" customWidth="1"/>
    <col min="6662" max="6675" width="15.5703125" customWidth="1"/>
    <col min="6676" max="6677" width="22.5703125" customWidth="1"/>
    <col min="6916" max="6916" width="43.42578125" customWidth="1"/>
    <col min="6917" max="6917" width="58.5703125" bestFit="1" customWidth="1"/>
    <col min="6918" max="6931" width="15.5703125" customWidth="1"/>
    <col min="6932" max="6933" width="22.5703125" customWidth="1"/>
    <col min="7172" max="7172" width="43.42578125" customWidth="1"/>
    <col min="7173" max="7173" width="58.5703125" bestFit="1" customWidth="1"/>
    <col min="7174" max="7187" width="15.5703125" customWidth="1"/>
    <col min="7188" max="7189" width="22.5703125" customWidth="1"/>
    <col min="7428" max="7428" width="43.42578125" customWidth="1"/>
    <col min="7429" max="7429" width="58.5703125" bestFit="1" customWidth="1"/>
    <col min="7430" max="7443" width="15.5703125" customWidth="1"/>
    <col min="7444" max="7445" width="22.5703125" customWidth="1"/>
    <col min="7684" max="7684" width="43.42578125" customWidth="1"/>
    <col min="7685" max="7685" width="58.5703125" bestFit="1" customWidth="1"/>
    <col min="7686" max="7699" width="15.5703125" customWidth="1"/>
    <col min="7700" max="7701" width="22.5703125" customWidth="1"/>
    <col min="7940" max="7940" width="43.42578125" customWidth="1"/>
    <col min="7941" max="7941" width="58.5703125" bestFit="1" customWidth="1"/>
    <col min="7942" max="7955" width="15.5703125" customWidth="1"/>
    <col min="7956" max="7957" width="22.5703125" customWidth="1"/>
    <col min="8196" max="8196" width="43.42578125" customWidth="1"/>
    <col min="8197" max="8197" width="58.5703125" bestFit="1" customWidth="1"/>
    <col min="8198" max="8211" width="15.5703125" customWidth="1"/>
    <col min="8212" max="8213" width="22.5703125" customWidth="1"/>
    <col min="8452" max="8452" width="43.42578125" customWidth="1"/>
    <col min="8453" max="8453" width="58.5703125" bestFit="1" customWidth="1"/>
    <col min="8454" max="8467" width="15.5703125" customWidth="1"/>
    <col min="8468" max="8469" width="22.5703125" customWidth="1"/>
    <col min="8708" max="8708" width="43.42578125" customWidth="1"/>
    <col min="8709" max="8709" width="58.5703125" bestFit="1" customWidth="1"/>
    <col min="8710" max="8723" width="15.5703125" customWidth="1"/>
    <col min="8724" max="8725" width="22.5703125" customWidth="1"/>
    <col min="8964" max="8964" width="43.42578125" customWidth="1"/>
    <col min="8965" max="8965" width="58.5703125" bestFit="1" customWidth="1"/>
    <col min="8966" max="8979" width="15.5703125" customWidth="1"/>
    <col min="8980" max="8981" width="22.5703125" customWidth="1"/>
    <col min="9220" max="9220" width="43.42578125" customWidth="1"/>
    <col min="9221" max="9221" width="58.5703125" bestFit="1" customWidth="1"/>
    <col min="9222" max="9235" width="15.5703125" customWidth="1"/>
    <col min="9236" max="9237" width="22.5703125" customWidth="1"/>
    <col min="9476" max="9476" width="43.42578125" customWidth="1"/>
    <col min="9477" max="9477" width="58.5703125" bestFit="1" customWidth="1"/>
    <col min="9478" max="9491" width="15.5703125" customWidth="1"/>
    <col min="9492" max="9493" width="22.5703125" customWidth="1"/>
    <col min="9732" max="9732" width="43.42578125" customWidth="1"/>
    <col min="9733" max="9733" width="58.5703125" bestFit="1" customWidth="1"/>
    <col min="9734" max="9747" width="15.5703125" customWidth="1"/>
    <col min="9748" max="9749" width="22.5703125" customWidth="1"/>
    <col min="9988" max="9988" width="43.42578125" customWidth="1"/>
    <col min="9989" max="9989" width="58.5703125" bestFit="1" customWidth="1"/>
    <col min="9990" max="10003" width="15.5703125" customWidth="1"/>
    <col min="10004" max="10005" width="22.5703125" customWidth="1"/>
    <col min="10244" max="10244" width="43.42578125" customWidth="1"/>
    <col min="10245" max="10245" width="58.5703125" bestFit="1" customWidth="1"/>
    <col min="10246" max="10259" width="15.5703125" customWidth="1"/>
    <col min="10260" max="10261" width="22.5703125" customWidth="1"/>
    <col min="10500" max="10500" width="43.42578125" customWidth="1"/>
    <col min="10501" max="10501" width="58.5703125" bestFit="1" customWidth="1"/>
    <col min="10502" max="10515" width="15.5703125" customWidth="1"/>
    <col min="10516" max="10517" width="22.5703125" customWidth="1"/>
    <col min="10756" max="10756" width="43.42578125" customWidth="1"/>
    <col min="10757" max="10757" width="58.5703125" bestFit="1" customWidth="1"/>
    <col min="10758" max="10771" width="15.5703125" customWidth="1"/>
    <col min="10772" max="10773" width="22.5703125" customWidth="1"/>
    <col min="11012" max="11012" width="43.42578125" customWidth="1"/>
    <col min="11013" max="11013" width="58.5703125" bestFit="1" customWidth="1"/>
    <col min="11014" max="11027" width="15.5703125" customWidth="1"/>
    <col min="11028" max="11029" width="22.5703125" customWidth="1"/>
    <col min="11268" max="11268" width="43.42578125" customWidth="1"/>
    <col min="11269" max="11269" width="58.5703125" bestFit="1" customWidth="1"/>
    <col min="11270" max="11283" width="15.5703125" customWidth="1"/>
    <col min="11284" max="11285" width="22.5703125" customWidth="1"/>
    <col min="11524" max="11524" width="43.42578125" customWidth="1"/>
    <col min="11525" max="11525" width="58.5703125" bestFit="1" customWidth="1"/>
    <col min="11526" max="11539" width="15.5703125" customWidth="1"/>
    <col min="11540" max="11541" width="22.5703125" customWidth="1"/>
    <col min="11780" max="11780" width="43.42578125" customWidth="1"/>
    <col min="11781" max="11781" width="58.5703125" bestFit="1" customWidth="1"/>
    <col min="11782" max="11795" width="15.5703125" customWidth="1"/>
    <col min="11796" max="11797" width="22.5703125" customWidth="1"/>
    <col min="12036" max="12036" width="43.42578125" customWidth="1"/>
    <col min="12037" max="12037" width="58.5703125" bestFit="1" customWidth="1"/>
    <col min="12038" max="12051" width="15.5703125" customWidth="1"/>
    <col min="12052" max="12053" width="22.5703125" customWidth="1"/>
    <col min="12292" max="12292" width="43.42578125" customWidth="1"/>
    <col min="12293" max="12293" width="58.5703125" bestFit="1" customWidth="1"/>
    <col min="12294" max="12307" width="15.5703125" customWidth="1"/>
    <col min="12308" max="12309" width="22.5703125" customWidth="1"/>
    <col min="12548" max="12548" width="43.42578125" customWidth="1"/>
    <col min="12549" max="12549" width="58.5703125" bestFit="1" customWidth="1"/>
    <col min="12550" max="12563" width="15.5703125" customWidth="1"/>
    <col min="12564" max="12565" width="22.5703125" customWidth="1"/>
    <col min="12804" max="12804" width="43.42578125" customWidth="1"/>
    <col min="12805" max="12805" width="58.5703125" bestFit="1" customWidth="1"/>
    <col min="12806" max="12819" width="15.5703125" customWidth="1"/>
    <col min="12820" max="12821" width="22.5703125" customWidth="1"/>
    <col min="13060" max="13060" width="43.42578125" customWidth="1"/>
    <col min="13061" max="13061" width="58.5703125" bestFit="1" customWidth="1"/>
    <col min="13062" max="13075" width="15.5703125" customWidth="1"/>
    <col min="13076" max="13077" width="22.5703125" customWidth="1"/>
    <col min="13316" max="13316" width="43.42578125" customWidth="1"/>
    <col min="13317" max="13317" width="58.5703125" bestFit="1" customWidth="1"/>
    <col min="13318" max="13331" width="15.5703125" customWidth="1"/>
    <col min="13332" max="13333" width="22.5703125" customWidth="1"/>
    <col min="13572" max="13572" width="43.42578125" customWidth="1"/>
    <col min="13573" max="13573" width="58.5703125" bestFit="1" customWidth="1"/>
    <col min="13574" max="13587" width="15.5703125" customWidth="1"/>
    <col min="13588" max="13589" width="22.5703125" customWidth="1"/>
    <col min="13828" max="13828" width="43.42578125" customWidth="1"/>
    <col min="13829" max="13829" width="58.5703125" bestFit="1" customWidth="1"/>
    <col min="13830" max="13843" width="15.5703125" customWidth="1"/>
    <col min="13844" max="13845" width="22.5703125" customWidth="1"/>
    <col min="14084" max="14084" width="43.42578125" customWidth="1"/>
    <col min="14085" max="14085" width="58.5703125" bestFit="1" customWidth="1"/>
    <col min="14086" max="14099" width="15.5703125" customWidth="1"/>
    <col min="14100" max="14101" width="22.5703125" customWidth="1"/>
    <col min="14340" max="14340" width="43.42578125" customWidth="1"/>
    <col min="14341" max="14341" width="58.5703125" bestFit="1" customWidth="1"/>
    <col min="14342" max="14355" width="15.5703125" customWidth="1"/>
    <col min="14356" max="14357" width="22.5703125" customWidth="1"/>
    <col min="14596" max="14596" width="43.42578125" customWidth="1"/>
    <col min="14597" max="14597" width="58.5703125" bestFit="1" customWidth="1"/>
    <col min="14598" max="14611" width="15.5703125" customWidth="1"/>
    <col min="14612" max="14613" width="22.5703125" customWidth="1"/>
    <col min="14852" max="14852" width="43.42578125" customWidth="1"/>
    <col min="14853" max="14853" width="58.5703125" bestFit="1" customWidth="1"/>
    <col min="14854" max="14867" width="15.5703125" customWidth="1"/>
    <col min="14868" max="14869" width="22.5703125" customWidth="1"/>
    <col min="15108" max="15108" width="43.42578125" customWidth="1"/>
    <col min="15109" max="15109" width="58.5703125" bestFit="1" customWidth="1"/>
    <col min="15110" max="15123" width="15.5703125" customWidth="1"/>
    <col min="15124" max="15125" width="22.5703125" customWidth="1"/>
    <col min="15364" max="15364" width="43.42578125" customWidth="1"/>
    <col min="15365" max="15365" width="58.5703125" bestFit="1" customWidth="1"/>
    <col min="15366" max="15379" width="15.5703125" customWidth="1"/>
    <col min="15380" max="15381" width="22.5703125" customWidth="1"/>
    <col min="15620" max="15620" width="43.42578125" customWidth="1"/>
    <col min="15621" max="15621" width="58.5703125" bestFit="1" customWidth="1"/>
    <col min="15622" max="15635" width="15.5703125" customWidth="1"/>
    <col min="15636" max="15637" width="22.5703125" customWidth="1"/>
    <col min="15876" max="15876" width="43.42578125" customWidth="1"/>
    <col min="15877" max="15877" width="58.5703125" bestFit="1" customWidth="1"/>
    <col min="15878" max="15891" width="15.5703125" customWidth="1"/>
    <col min="15892" max="15893" width="22.5703125" customWidth="1"/>
    <col min="16132" max="16132" width="43.42578125" customWidth="1"/>
    <col min="16133" max="16133" width="58.5703125" bestFit="1" customWidth="1"/>
    <col min="16134" max="16147" width="15.5703125" customWidth="1"/>
    <col min="16148" max="16149" width="22.5703125" customWidth="1"/>
  </cols>
  <sheetData>
    <row r="1" spans="1:27" ht="15" customHeight="1" x14ac:dyDescent="0.25"/>
    <row r="2" spans="1:27" ht="15" customHeight="1" x14ac:dyDescent="0.25"/>
    <row r="3" spans="1:27" ht="26.25" x14ac:dyDescent="0.4">
      <c r="A3" s="90" t="s">
        <v>700</v>
      </c>
    </row>
    <row r="4" spans="1:27" x14ac:dyDescent="0.25">
      <c r="A4" s="700" t="s">
        <v>697</v>
      </c>
      <c r="B4" s="700"/>
      <c r="C4" s="700"/>
      <c r="D4" s="700"/>
      <c r="E4" s="700"/>
      <c r="F4" s="700"/>
      <c r="G4" s="700"/>
      <c r="H4" s="700"/>
      <c r="I4" s="700"/>
      <c r="J4" s="700"/>
      <c r="K4" s="700"/>
      <c r="L4" s="700"/>
      <c r="M4" s="700"/>
      <c r="N4" s="700"/>
      <c r="O4" s="700"/>
      <c r="P4" s="700"/>
      <c r="Q4" s="700"/>
      <c r="R4" s="700"/>
      <c r="S4" s="700"/>
      <c r="T4" s="700"/>
      <c r="U4" s="700"/>
    </row>
    <row r="5" spans="1:27" x14ac:dyDescent="0.25">
      <c r="A5" t="s">
        <v>749</v>
      </c>
    </row>
    <row r="7" spans="1:27" ht="21" x14ac:dyDescent="0.35">
      <c r="A7" s="93" t="s">
        <v>698</v>
      </c>
      <c r="B7" s="94"/>
      <c r="C7" s="94"/>
      <c r="D7" s="94"/>
      <c r="E7" s="94"/>
      <c r="F7" s="94"/>
      <c r="G7" s="94"/>
      <c r="H7" s="94"/>
      <c r="I7" s="94"/>
      <c r="J7" s="94"/>
      <c r="K7" s="94"/>
      <c r="L7" s="94"/>
      <c r="M7" s="94"/>
      <c r="N7" s="94"/>
      <c r="O7" s="94"/>
      <c r="P7" s="94"/>
      <c r="Q7" s="94"/>
      <c r="R7" s="94"/>
      <c r="S7" s="94"/>
      <c r="T7" s="94"/>
      <c r="U7" s="95"/>
    </row>
    <row r="8" spans="1:27" ht="45" x14ac:dyDescent="0.25">
      <c r="A8" s="17" t="s">
        <v>702</v>
      </c>
      <c r="B8" s="18"/>
      <c r="C8" s="41" t="s">
        <v>11</v>
      </c>
      <c r="D8" s="41" t="s">
        <v>25</v>
      </c>
      <c r="E8" s="41" t="s">
        <v>26</v>
      </c>
      <c r="F8" s="41" t="s">
        <v>27</v>
      </c>
      <c r="G8" s="41" t="s">
        <v>12</v>
      </c>
      <c r="H8" s="41" t="s">
        <v>13</v>
      </c>
      <c r="I8" s="41" t="s">
        <v>14</v>
      </c>
      <c r="J8" s="41" t="s">
        <v>15</v>
      </c>
      <c r="K8" s="41" t="s">
        <v>16</v>
      </c>
      <c r="L8" s="41" t="s">
        <v>17</v>
      </c>
      <c r="M8" s="41" t="s">
        <v>18</v>
      </c>
      <c r="N8" s="193" t="s">
        <v>19</v>
      </c>
      <c r="O8" s="41" t="s">
        <v>497</v>
      </c>
      <c r="P8" s="41" t="s">
        <v>746</v>
      </c>
      <c r="Q8" s="478" t="s">
        <v>833</v>
      </c>
      <c r="R8" s="478" t="s">
        <v>913</v>
      </c>
      <c r="S8" s="478" t="s">
        <v>980</v>
      </c>
      <c r="T8" s="20" t="s">
        <v>981</v>
      </c>
      <c r="U8" s="20" t="s">
        <v>982</v>
      </c>
    </row>
    <row r="9" spans="1:27" x14ac:dyDescent="0.25">
      <c r="A9" s="9" t="s">
        <v>5</v>
      </c>
      <c r="B9" s="9"/>
      <c r="C9" s="247">
        <v>2.7550300000000001</v>
      </c>
      <c r="D9" s="247">
        <v>3.6930459999999998</v>
      </c>
      <c r="E9" s="247">
        <v>3.241044</v>
      </c>
      <c r="F9" s="247">
        <v>2.2415769999999999</v>
      </c>
      <c r="G9" s="247">
        <v>2.3298459999999999</v>
      </c>
      <c r="H9" s="247">
        <v>2.4265699999999999</v>
      </c>
      <c r="I9" s="247">
        <v>2.7386759999999999</v>
      </c>
      <c r="J9" s="247">
        <v>2.989849</v>
      </c>
      <c r="K9" s="247">
        <v>2.8089840000000001</v>
      </c>
      <c r="L9" s="247">
        <v>2.3498450000000002</v>
      </c>
      <c r="M9" s="247">
        <v>2.018697</v>
      </c>
      <c r="N9" s="82">
        <v>2.077216</v>
      </c>
      <c r="O9" s="248">
        <v>0.78400693999999993</v>
      </c>
      <c r="P9" s="248">
        <v>3</v>
      </c>
      <c r="Q9" s="318">
        <v>1.7</v>
      </c>
      <c r="R9" s="318">
        <v>1.6</v>
      </c>
      <c r="S9" s="318">
        <v>1.7781020000000001</v>
      </c>
      <c r="T9" s="21">
        <f>($S9-$C$9)/$C$9</f>
        <v>-0.35459795356130425</v>
      </c>
      <c r="U9" s="254">
        <f>($S9-$R9)/$R9</f>
        <v>0.11131374999999999</v>
      </c>
      <c r="Z9" s="634"/>
      <c r="AA9" s="635"/>
    </row>
    <row r="10" spans="1:27" x14ac:dyDescent="0.25">
      <c r="A10" s="9" t="s">
        <v>4</v>
      </c>
      <c r="B10" s="9"/>
      <c r="C10" s="247">
        <v>2.3556629999999998</v>
      </c>
      <c r="D10" s="247">
        <v>2.228672</v>
      </c>
      <c r="E10" s="247">
        <v>2.1325280000000002</v>
      </c>
      <c r="F10" s="247">
        <v>2.5660210000000001</v>
      </c>
      <c r="G10" s="247">
        <v>2.644603</v>
      </c>
      <c r="H10" s="247">
        <v>2.388382</v>
      </c>
      <c r="I10" s="247">
        <v>1.8292459999999999</v>
      </c>
      <c r="J10" s="247">
        <v>1.6450070000000001</v>
      </c>
      <c r="K10" s="247">
        <v>2.7237990000000001</v>
      </c>
      <c r="L10" s="247">
        <v>3.1137320000000002</v>
      </c>
      <c r="M10" s="247">
        <v>1.8026800000000001</v>
      </c>
      <c r="N10" s="82">
        <v>0.93791000000000002</v>
      </c>
      <c r="O10" s="248">
        <v>0.99991879999999989</v>
      </c>
      <c r="P10" s="248">
        <v>1.3</v>
      </c>
      <c r="Q10" s="318">
        <v>1.6</v>
      </c>
      <c r="R10" s="318">
        <v>1.3</v>
      </c>
      <c r="S10" s="318">
        <v>1.374622</v>
      </c>
      <c r="T10" s="21">
        <f>($S10-$C10)/$C10</f>
        <v>-0.41646067370417583</v>
      </c>
      <c r="U10" s="254">
        <f t="shared" ref="U10:U19" si="0">($S10-$R10)/$R10</f>
        <v>5.7401538461538434E-2</v>
      </c>
      <c r="Z10" s="634"/>
      <c r="AA10" s="635"/>
    </row>
    <row r="11" spans="1:27" x14ac:dyDescent="0.25">
      <c r="A11" s="9" t="s">
        <v>6</v>
      </c>
      <c r="B11" s="9"/>
      <c r="C11" s="247">
        <v>2.4886339999999998</v>
      </c>
      <c r="D11" s="247">
        <v>2.9180429999999999</v>
      </c>
      <c r="E11" s="247">
        <v>2.4422199999999998</v>
      </c>
      <c r="F11" s="247">
        <v>3.7602890000000002</v>
      </c>
      <c r="G11" s="247">
        <v>1.8348500000000001</v>
      </c>
      <c r="H11" s="247">
        <v>2.5415100000000002</v>
      </c>
      <c r="I11" s="247">
        <v>3.4464030000000001</v>
      </c>
      <c r="J11" s="247">
        <v>2.3905370000000001</v>
      </c>
      <c r="K11" s="247">
        <v>2.7511549999999998</v>
      </c>
      <c r="L11" s="247">
        <v>2.8285670000000001</v>
      </c>
      <c r="M11" s="247">
        <v>1.543655</v>
      </c>
      <c r="N11" s="82">
        <v>1.1738489999999999</v>
      </c>
      <c r="O11" s="248">
        <v>1.0804745099999999</v>
      </c>
      <c r="P11" s="248">
        <v>0.8</v>
      </c>
      <c r="Q11" s="318">
        <v>1</v>
      </c>
      <c r="R11" s="318">
        <v>1</v>
      </c>
      <c r="S11" s="318">
        <v>0.93209399999999998</v>
      </c>
      <c r="T11" s="21">
        <f t="shared" ref="T11:T19" si="1">($S11-$C11)/$C11</f>
        <v>-0.62545958947760094</v>
      </c>
      <c r="U11" s="254">
        <f t="shared" si="0"/>
        <v>-6.7906000000000022E-2</v>
      </c>
      <c r="Z11" s="634"/>
      <c r="AA11" s="635"/>
    </row>
    <row r="12" spans="1:27" x14ac:dyDescent="0.25">
      <c r="A12" s="9" t="s">
        <v>0</v>
      </c>
      <c r="B12" s="9"/>
      <c r="C12" s="247">
        <v>0.95532799999999995</v>
      </c>
      <c r="D12" s="247">
        <v>1.208771</v>
      </c>
      <c r="E12" s="247">
        <v>1.143386</v>
      </c>
      <c r="F12" s="247">
        <v>0.90510000000000002</v>
      </c>
      <c r="G12" s="247">
        <v>1.9537530000000001</v>
      </c>
      <c r="H12" s="247">
        <v>1.0631280000000001</v>
      </c>
      <c r="I12" s="247">
        <v>1.143994</v>
      </c>
      <c r="J12" s="247">
        <v>1.149756</v>
      </c>
      <c r="K12" s="247">
        <v>1.1226670000000001</v>
      </c>
      <c r="L12" s="247">
        <v>2.0928110000000002</v>
      </c>
      <c r="M12" s="247">
        <v>0.80491900000000005</v>
      </c>
      <c r="N12" s="82">
        <v>1.190056</v>
      </c>
      <c r="O12" s="248">
        <v>0.95786400000000005</v>
      </c>
      <c r="P12" s="248">
        <v>0.5</v>
      </c>
      <c r="Q12" s="318">
        <v>0.2</v>
      </c>
      <c r="R12" s="318">
        <v>0.6</v>
      </c>
      <c r="S12" s="318">
        <v>0.68608100000000005</v>
      </c>
      <c r="T12" s="21">
        <f t="shared" si="1"/>
        <v>-0.28183723286661744</v>
      </c>
      <c r="U12" s="254">
        <f t="shared" si="0"/>
        <v>0.14346833333333348</v>
      </c>
      <c r="Z12" s="634"/>
      <c r="AA12" s="635"/>
    </row>
    <row r="13" spans="1:27" x14ac:dyDescent="0.25">
      <c r="A13" s="9" t="s">
        <v>1</v>
      </c>
      <c r="B13" s="9"/>
      <c r="C13" s="247">
        <v>3.3176410000000001</v>
      </c>
      <c r="D13" s="247">
        <v>2.411556</v>
      </c>
      <c r="E13" s="247">
        <v>2.490802</v>
      </c>
      <c r="F13" s="247">
        <v>2.712523</v>
      </c>
      <c r="G13" s="247">
        <v>2.7797869999999998</v>
      </c>
      <c r="H13" s="247">
        <v>2.9153229999999999</v>
      </c>
      <c r="I13" s="247">
        <v>2.065652</v>
      </c>
      <c r="J13" s="247">
        <v>3.1771859999999998</v>
      </c>
      <c r="K13" s="247">
        <v>1.9471890000000001</v>
      </c>
      <c r="L13" s="247">
        <v>1.2882420000000001</v>
      </c>
      <c r="M13" s="247">
        <v>0.74704400000000004</v>
      </c>
      <c r="N13" s="82">
        <v>1.198302</v>
      </c>
      <c r="O13" s="248">
        <v>1.7744993</v>
      </c>
      <c r="P13" s="248">
        <v>1.5</v>
      </c>
      <c r="Q13" s="318">
        <v>1.3</v>
      </c>
      <c r="R13" s="318">
        <v>1.1000000000000001</v>
      </c>
      <c r="S13" s="318">
        <v>0.64307099999999995</v>
      </c>
      <c r="T13" s="21">
        <f t="shared" si="1"/>
        <v>-0.80616618856591171</v>
      </c>
      <c r="U13" s="254">
        <f t="shared" si="0"/>
        <v>-0.41539000000000009</v>
      </c>
      <c r="Z13" s="634"/>
      <c r="AA13" s="635"/>
    </row>
    <row r="14" spans="1:27" x14ac:dyDescent="0.25">
      <c r="A14" s="9" t="s">
        <v>7</v>
      </c>
      <c r="B14" s="9"/>
      <c r="C14" s="247">
        <v>3.8169059999999999</v>
      </c>
      <c r="D14" s="247">
        <v>3.1018460000000001</v>
      </c>
      <c r="E14" s="247">
        <v>2.4657230000000001</v>
      </c>
      <c r="F14" s="247">
        <v>3.0080439999999999</v>
      </c>
      <c r="G14" s="247">
        <v>2.635659</v>
      </c>
      <c r="H14" s="247">
        <v>2.4639820000000001</v>
      </c>
      <c r="I14" s="247">
        <v>2.9659789999999999</v>
      </c>
      <c r="J14" s="247">
        <v>2.4145910000000002</v>
      </c>
      <c r="K14" s="247">
        <v>1.8327</v>
      </c>
      <c r="L14" s="247">
        <v>2.2792400000000002</v>
      </c>
      <c r="M14" s="247">
        <v>1.345491</v>
      </c>
      <c r="N14" s="82">
        <v>0.63059799999999999</v>
      </c>
      <c r="O14" s="248">
        <v>0.57918124000000004</v>
      </c>
      <c r="P14" s="248">
        <v>1</v>
      </c>
      <c r="Q14" s="318">
        <v>0.9</v>
      </c>
      <c r="R14" s="318">
        <v>0.9</v>
      </c>
      <c r="S14" s="318">
        <v>0.71259899999999998</v>
      </c>
      <c r="T14" s="21">
        <f t="shared" si="1"/>
        <v>-0.8133045456188861</v>
      </c>
      <c r="U14" s="254">
        <f t="shared" si="0"/>
        <v>-0.20822333333333337</v>
      </c>
      <c r="Z14" s="634"/>
      <c r="AA14" s="635"/>
    </row>
    <row r="15" spans="1:27" x14ac:dyDescent="0.25">
      <c r="A15" s="9" t="s">
        <v>9</v>
      </c>
      <c r="B15" s="9"/>
      <c r="C15" s="247">
        <v>3.1537299999999999</v>
      </c>
      <c r="D15" s="247">
        <v>3.1565720000000002</v>
      </c>
      <c r="E15" s="247">
        <v>3.7010890000000001</v>
      </c>
      <c r="F15" s="247">
        <v>3.6297440000000001</v>
      </c>
      <c r="G15" s="247">
        <v>2.419098</v>
      </c>
      <c r="H15" s="247">
        <v>2.0047799999999998</v>
      </c>
      <c r="I15" s="247">
        <v>1.876436</v>
      </c>
      <c r="J15" s="247">
        <v>2.0345070000000001</v>
      </c>
      <c r="K15" s="247">
        <v>3.3515929999999998</v>
      </c>
      <c r="L15" s="247">
        <v>2.6755260000000001</v>
      </c>
      <c r="M15" s="247">
        <v>1.2203710000000001</v>
      </c>
      <c r="N15" s="82">
        <v>1.283523</v>
      </c>
      <c r="O15" s="248">
        <v>1.0369750099999999</v>
      </c>
      <c r="P15" s="248">
        <v>1.3</v>
      </c>
      <c r="Q15" s="318">
        <v>2</v>
      </c>
      <c r="R15" s="318">
        <v>1.9</v>
      </c>
      <c r="S15" s="318">
        <v>1.754515</v>
      </c>
      <c r="T15" s="21">
        <f t="shared" si="1"/>
        <v>-0.44366987662228535</v>
      </c>
      <c r="U15" s="254">
        <f t="shared" si="0"/>
        <v>-7.6571052631578873E-2</v>
      </c>
      <c r="Z15" s="634"/>
      <c r="AA15" s="635"/>
    </row>
    <row r="16" spans="1:27" x14ac:dyDescent="0.25">
      <c r="A16" s="9" t="s">
        <v>20</v>
      </c>
      <c r="B16" s="9"/>
      <c r="C16" s="247">
        <v>2.2744789999999999</v>
      </c>
      <c r="D16" s="247">
        <v>2.015307</v>
      </c>
      <c r="E16" s="247">
        <v>3.1583610000000002</v>
      </c>
      <c r="F16" s="247">
        <v>3.4940639999999998</v>
      </c>
      <c r="G16" s="247">
        <v>2.944191</v>
      </c>
      <c r="H16" s="247">
        <v>2.4350710000000002</v>
      </c>
      <c r="I16" s="247">
        <v>1.633554</v>
      </c>
      <c r="J16" s="247">
        <v>2.3862040000000002</v>
      </c>
      <c r="K16" s="247">
        <v>2.8456839999999999</v>
      </c>
      <c r="L16" s="247">
        <v>2.3755440000000001</v>
      </c>
      <c r="M16" s="247">
        <v>1.507007</v>
      </c>
      <c r="N16" s="82">
        <v>2.5025970000000002</v>
      </c>
      <c r="O16" s="248">
        <v>2.76909779</v>
      </c>
      <c r="P16" s="248">
        <v>1.5</v>
      </c>
      <c r="Q16" s="318">
        <v>1.7</v>
      </c>
      <c r="R16" s="318">
        <v>1.7</v>
      </c>
      <c r="S16" s="318">
        <v>1.415138</v>
      </c>
      <c r="T16" s="21">
        <f t="shared" si="1"/>
        <v>-0.37781883235677266</v>
      </c>
      <c r="U16" s="254">
        <f t="shared" si="0"/>
        <v>-0.16756588235294115</v>
      </c>
      <c r="Z16" s="634"/>
      <c r="AA16" s="635"/>
    </row>
    <row r="17" spans="1:27" x14ac:dyDescent="0.25">
      <c r="A17" s="9" t="s">
        <v>2</v>
      </c>
      <c r="B17" s="9"/>
      <c r="C17" s="247">
        <v>2.8174670000000002</v>
      </c>
      <c r="D17" s="247">
        <v>2.178947</v>
      </c>
      <c r="E17" s="247">
        <v>2.6615259999999998</v>
      </c>
      <c r="F17" s="247">
        <v>1.802597</v>
      </c>
      <c r="G17" s="247">
        <v>2.0544929999999999</v>
      </c>
      <c r="H17" s="247">
        <v>1.709508</v>
      </c>
      <c r="I17" s="247">
        <v>1.751053</v>
      </c>
      <c r="J17" s="247">
        <v>2.222194</v>
      </c>
      <c r="K17" s="247">
        <v>3.0606019999999998</v>
      </c>
      <c r="L17" s="247">
        <v>1.762524</v>
      </c>
      <c r="M17" s="247">
        <v>0.85416599999999998</v>
      </c>
      <c r="N17" s="82">
        <v>1.1091279999999999</v>
      </c>
      <c r="O17" s="248">
        <v>1.6122106699999998</v>
      </c>
      <c r="P17" s="248">
        <v>1.2</v>
      </c>
      <c r="Q17" s="318">
        <v>1.4</v>
      </c>
      <c r="R17" s="318">
        <v>1.1000000000000001</v>
      </c>
      <c r="S17" s="318">
        <v>0.52521600000000002</v>
      </c>
      <c r="T17" s="21">
        <f t="shared" si="1"/>
        <v>-0.81358574918534987</v>
      </c>
      <c r="U17" s="254">
        <f t="shared" si="0"/>
        <v>-0.52253090909090916</v>
      </c>
      <c r="Z17" s="634"/>
      <c r="AA17" s="635"/>
    </row>
    <row r="18" spans="1:27" x14ac:dyDescent="0.25">
      <c r="A18" s="9" t="s">
        <v>368</v>
      </c>
      <c r="B18" s="9"/>
      <c r="C18" s="247">
        <v>4.5759299999999996</v>
      </c>
      <c r="D18" s="247">
        <v>4.4754909999999999</v>
      </c>
      <c r="E18" s="247">
        <v>2.838133</v>
      </c>
      <c r="F18" s="247">
        <v>2.3705270000000001</v>
      </c>
      <c r="G18" s="247">
        <v>3.6569259999999999</v>
      </c>
      <c r="H18" s="247">
        <v>3.6122179999999999</v>
      </c>
      <c r="I18" s="247">
        <v>1.7727329999999999</v>
      </c>
      <c r="J18" s="247">
        <v>4.3367310000000003</v>
      </c>
      <c r="K18" s="247">
        <v>5.1147609999999997</v>
      </c>
      <c r="L18" s="247">
        <v>4.5715320000000004</v>
      </c>
      <c r="M18" s="247">
        <v>0.98752799999999996</v>
      </c>
      <c r="N18" s="82">
        <v>1.098193</v>
      </c>
      <c r="O18" s="248">
        <v>1.6279561899999999</v>
      </c>
      <c r="P18" s="248">
        <v>2</v>
      </c>
      <c r="Q18" s="318">
        <v>2.9</v>
      </c>
      <c r="R18" s="318">
        <v>3.3</v>
      </c>
      <c r="S18" s="318">
        <v>6.3240420000000004</v>
      </c>
      <c r="T18" s="21">
        <f t="shared" si="1"/>
        <v>0.38202332640578002</v>
      </c>
      <c r="U18" s="254">
        <f t="shared" si="0"/>
        <v>0.91637636363636388</v>
      </c>
      <c r="Z18" s="634"/>
      <c r="AA18" s="635"/>
    </row>
    <row r="19" spans="1:27" x14ac:dyDescent="0.25">
      <c r="A19" s="321" t="s">
        <v>334</v>
      </c>
      <c r="B19" s="321"/>
      <c r="C19" s="429">
        <v>28.510808000000001</v>
      </c>
      <c r="D19" s="429">
        <v>27.388251</v>
      </c>
      <c r="E19" s="429">
        <v>26.274812000000001</v>
      </c>
      <c r="F19" s="429">
        <v>26.490486000000001</v>
      </c>
      <c r="G19" s="429">
        <v>25.253205999999999</v>
      </c>
      <c r="H19" s="429">
        <v>23.560472000000001</v>
      </c>
      <c r="I19" s="429">
        <v>21.223725999999999</v>
      </c>
      <c r="J19" s="429">
        <v>24.746561</v>
      </c>
      <c r="K19" s="429">
        <v>27.559134</v>
      </c>
      <c r="L19" s="429">
        <v>25.337561999999998</v>
      </c>
      <c r="M19" s="429">
        <v>11.84403</v>
      </c>
      <c r="N19" s="430">
        <v>13.201371999999999</v>
      </c>
      <c r="O19" s="428">
        <v>13.196904480000001</v>
      </c>
      <c r="P19" s="428">
        <v>14.1</v>
      </c>
      <c r="Q19" s="424">
        <v>14.7</v>
      </c>
      <c r="R19" s="424">
        <f>SUM(R9:R18)</f>
        <v>14.5</v>
      </c>
      <c r="S19" s="424">
        <f>SUM(S9:S18)</f>
        <v>16.145479999999999</v>
      </c>
      <c r="T19" s="21">
        <f t="shared" si="1"/>
        <v>-0.43370668414588603</v>
      </c>
      <c r="U19" s="254">
        <f t="shared" si="0"/>
        <v>0.11348137931034477</v>
      </c>
    </row>
    <row r="20" spans="1:27" ht="21" x14ac:dyDescent="0.35">
      <c r="A20" s="93" t="s">
        <v>503</v>
      </c>
      <c r="B20" s="94"/>
      <c r="C20" s="94"/>
      <c r="D20" s="94"/>
      <c r="E20" s="94"/>
      <c r="F20" s="94"/>
      <c r="G20" s="94"/>
      <c r="H20" s="94"/>
      <c r="I20" s="94"/>
      <c r="J20" s="94"/>
      <c r="K20" s="94"/>
      <c r="L20" s="94"/>
      <c r="M20" s="94"/>
      <c r="N20" s="94"/>
      <c r="O20" s="94"/>
      <c r="P20" s="94"/>
      <c r="Q20" s="94"/>
      <c r="R20" s="94"/>
      <c r="S20" s="95"/>
      <c r="T20" s="33"/>
      <c r="U20" s="33"/>
    </row>
    <row r="21" spans="1:27" x14ac:dyDescent="0.25">
      <c r="A21" s="61" t="s">
        <v>0</v>
      </c>
      <c r="B21" s="324"/>
      <c r="C21" s="324" t="s">
        <v>11</v>
      </c>
      <c r="D21" s="324" t="s">
        <v>25</v>
      </c>
      <c r="E21" s="324" t="s">
        <v>26</v>
      </c>
      <c r="F21" s="324" t="s">
        <v>27</v>
      </c>
      <c r="G21" s="324" t="s">
        <v>12</v>
      </c>
      <c r="H21" s="324" t="s">
        <v>13</v>
      </c>
      <c r="I21" s="324" t="s">
        <v>14</v>
      </c>
      <c r="J21" s="324" t="s">
        <v>15</v>
      </c>
      <c r="K21" s="324" t="s">
        <v>16</v>
      </c>
      <c r="L21" s="324" t="s">
        <v>17</v>
      </c>
      <c r="M21" s="324" t="s">
        <v>18</v>
      </c>
      <c r="N21" s="324" t="s">
        <v>19</v>
      </c>
      <c r="O21" s="671" t="s">
        <v>497</v>
      </c>
      <c r="P21" s="671" t="s">
        <v>746</v>
      </c>
      <c r="Q21" s="324" t="s">
        <v>833</v>
      </c>
      <c r="R21" s="672" t="s">
        <v>913</v>
      </c>
      <c r="S21" s="672" t="s">
        <v>980</v>
      </c>
      <c r="T21" s="507"/>
    </row>
    <row r="22" spans="1:27" x14ac:dyDescent="0.25">
      <c r="A22" s="9" t="s">
        <v>701</v>
      </c>
      <c r="B22" s="9"/>
      <c r="C22" s="250">
        <v>955000</v>
      </c>
      <c r="D22" s="250">
        <v>1209000</v>
      </c>
      <c r="E22" s="250">
        <v>980000</v>
      </c>
      <c r="F22" s="250">
        <v>905000</v>
      </c>
      <c r="G22" s="250">
        <v>1954000</v>
      </c>
      <c r="H22" s="250">
        <v>1050000</v>
      </c>
      <c r="I22" s="250">
        <v>1143994.3900000001</v>
      </c>
      <c r="J22" s="250">
        <v>1152000</v>
      </c>
      <c r="K22" s="250">
        <v>1122667</v>
      </c>
      <c r="L22" s="250">
        <v>2134700</v>
      </c>
      <c r="M22" s="250">
        <v>804919</v>
      </c>
      <c r="N22" s="250">
        <v>1182812</v>
      </c>
      <c r="O22" s="251">
        <v>957864</v>
      </c>
      <c r="P22" s="251">
        <v>468267</v>
      </c>
      <c r="Q22" s="250">
        <v>169837</v>
      </c>
      <c r="R22" s="251">
        <v>592792</v>
      </c>
      <c r="S22" s="250">
        <f>SUM(S23:S26)</f>
        <v>686081</v>
      </c>
    </row>
    <row r="23" spans="1:27" x14ac:dyDescent="0.25">
      <c r="A23" s="9"/>
      <c r="B23" s="9" t="s">
        <v>370</v>
      </c>
      <c r="C23" s="250" t="s">
        <v>125</v>
      </c>
      <c r="D23" s="250" t="s">
        <v>125</v>
      </c>
      <c r="E23" s="250" t="s">
        <v>125</v>
      </c>
      <c r="F23" s="250" t="s">
        <v>125</v>
      </c>
      <c r="G23" s="250" t="s">
        <v>125</v>
      </c>
      <c r="H23" s="250" t="s">
        <v>125</v>
      </c>
      <c r="I23" s="250">
        <v>565405</v>
      </c>
      <c r="J23" s="250">
        <v>435006</v>
      </c>
      <c r="K23" s="250">
        <v>479921</v>
      </c>
      <c r="L23" s="250">
        <v>1288800</v>
      </c>
      <c r="M23" s="250">
        <v>255067</v>
      </c>
      <c r="N23" s="250">
        <v>686038</v>
      </c>
      <c r="O23" s="251">
        <v>465926</v>
      </c>
      <c r="P23" s="251">
        <v>373825</v>
      </c>
      <c r="Q23" s="250">
        <v>216213</v>
      </c>
      <c r="R23" s="251">
        <v>507196</v>
      </c>
      <c r="S23" s="250">
        <v>558584</v>
      </c>
    </row>
    <row r="24" spans="1:27" x14ac:dyDescent="0.25">
      <c r="A24" s="9"/>
      <c r="B24" s="9" t="s">
        <v>371</v>
      </c>
      <c r="C24" s="250" t="s">
        <v>125</v>
      </c>
      <c r="D24" s="250" t="s">
        <v>125</v>
      </c>
      <c r="E24" s="250" t="s">
        <v>125</v>
      </c>
      <c r="F24" s="250" t="s">
        <v>125</v>
      </c>
      <c r="G24" s="250" t="s">
        <v>125</v>
      </c>
      <c r="H24" s="250" t="s">
        <v>125</v>
      </c>
      <c r="I24" s="250">
        <v>260529.15</v>
      </c>
      <c r="J24" s="250">
        <v>178171</v>
      </c>
      <c r="K24" s="250">
        <v>137450</v>
      </c>
      <c r="L24" s="250">
        <v>162800</v>
      </c>
      <c r="M24" s="250">
        <v>194674</v>
      </c>
      <c r="N24" s="250">
        <v>123737</v>
      </c>
      <c r="O24" s="251">
        <v>215165</v>
      </c>
      <c r="P24" s="251">
        <v>6121</v>
      </c>
      <c r="Q24" s="250">
        <v>0</v>
      </c>
      <c r="R24" s="251">
        <v>0</v>
      </c>
      <c r="S24" s="250">
        <v>0</v>
      </c>
    </row>
    <row r="25" spans="1:27" x14ac:dyDescent="0.25">
      <c r="A25" s="9"/>
      <c r="B25" s="9" t="s">
        <v>372</v>
      </c>
      <c r="C25" s="250" t="s">
        <v>125</v>
      </c>
      <c r="D25" s="250" t="s">
        <v>125</v>
      </c>
      <c r="E25" s="250" t="s">
        <v>125</v>
      </c>
      <c r="F25" s="250" t="s">
        <v>125</v>
      </c>
      <c r="G25" s="250" t="s">
        <v>125</v>
      </c>
      <c r="H25" s="250" t="s">
        <v>125</v>
      </c>
      <c r="I25" s="250">
        <v>200616.42</v>
      </c>
      <c r="J25" s="250">
        <v>184293</v>
      </c>
      <c r="K25" s="250">
        <v>101333</v>
      </c>
      <c r="L25" s="250">
        <v>107500</v>
      </c>
      <c r="M25" s="250">
        <v>1161</v>
      </c>
      <c r="N25" s="250">
        <v>0</v>
      </c>
      <c r="O25" s="251">
        <v>7456</v>
      </c>
      <c r="P25" s="251">
        <v>0</v>
      </c>
      <c r="Q25" s="250">
        <v>-69324</v>
      </c>
      <c r="R25" s="251">
        <v>85596</v>
      </c>
      <c r="S25" s="250">
        <v>0</v>
      </c>
    </row>
    <row r="26" spans="1:27" x14ac:dyDescent="0.25">
      <c r="A26" s="9"/>
      <c r="B26" s="9" t="s">
        <v>373</v>
      </c>
      <c r="C26" s="250" t="s">
        <v>125</v>
      </c>
      <c r="D26" s="250" t="s">
        <v>125</v>
      </c>
      <c r="E26" s="250" t="s">
        <v>125</v>
      </c>
      <c r="F26" s="250" t="s">
        <v>125</v>
      </c>
      <c r="G26" s="250" t="s">
        <v>125</v>
      </c>
      <c r="H26" s="250" t="s">
        <v>125</v>
      </c>
      <c r="I26" s="250">
        <v>117443.82</v>
      </c>
      <c r="J26" s="250">
        <v>354846</v>
      </c>
      <c r="K26" s="250">
        <v>403963</v>
      </c>
      <c r="L26" s="250">
        <v>575600</v>
      </c>
      <c r="M26" s="250">
        <v>354017</v>
      </c>
      <c r="N26" s="250">
        <v>380281</v>
      </c>
      <c r="O26" s="250">
        <v>269317</v>
      </c>
      <c r="P26" s="251">
        <v>88321</v>
      </c>
      <c r="Q26" s="250">
        <v>22948</v>
      </c>
      <c r="R26" s="251">
        <v>0</v>
      </c>
      <c r="S26" s="250">
        <v>127497</v>
      </c>
    </row>
    <row r="27" spans="1:27" x14ac:dyDescent="0.25">
      <c r="A27" s="15" t="s">
        <v>501</v>
      </c>
      <c r="B27" s="9"/>
      <c r="C27" s="250" t="s">
        <v>125</v>
      </c>
      <c r="D27" s="250" t="s">
        <v>125</v>
      </c>
      <c r="E27" s="250" t="s">
        <v>125</v>
      </c>
      <c r="F27" s="250" t="s">
        <v>125</v>
      </c>
      <c r="G27" s="250" t="s">
        <v>125</v>
      </c>
      <c r="H27" s="250" t="s">
        <v>125</v>
      </c>
      <c r="I27" s="252" t="s">
        <v>125</v>
      </c>
      <c r="J27" s="252" t="s">
        <v>125</v>
      </c>
      <c r="K27" s="252">
        <v>43</v>
      </c>
      <c r="L27" s="252">
        <v>26</v>
      </c>
      <c r="M27" s="252">
        <v>17</v>
      </c>
      <c r="N27" s="252">
        <v>17</v>
      </c>
      <c r="O27" s="253" t="s">
        <v>498</v>
      </c>
      <c r="P27" s="253" t="s">
        <v>498</v>
      </c>
      <c r="Q27" s="252" t="s">
        <v>498</v>
      </c>
      <c r="R27" s="252" t="s">
        <v>498</v>
      </c>
      <c r="S27" s="252" t="s">
        <v>498</v>
      </c>
    </row>
    <row r="28" spans="1:27" x14ac:dyDescent="0.25">
      <c r="A28" s="9"/>
      <c r="B28" s="9" t="s">
        <v>370</v>
      </c>
      <c r="C28" s="250" t="s">
        <v>125</v>
      </c>
      <c r="D28" s="250" t="s">
        <v>125</v>
      </c>
      <c r="E28" s="250" t="s">
        <v>125</v>
      </c>
      <c r="F28" s="250" t="s">
        <v>125</v>
      </c>
      <c r="G28" s="250" t="s">
        <v>125</v>
      </c>
      <c r="H28" s="250" t="s">
        <v>125</v>
      </c>
      <c r="I28" s="252" t="s">
        <v>125</v>
      </c>
      <c r="J28" s="252" t="s">
        <v>125</v>
      </c>
      <c r="K28" s="252">
        <v>13</v>
      </c>
      <c r="L28" s="252">
        <v>9</v>
      </c>
      <c r="M28" s="252">
        <v>10</v>
      </c>
      <c r="N28" s="252">
        <v>7</v>
      </c>
      <c r="O28" s="253" t="s">
        <v>498</v>
      </c>
      <c r="P28" s="253" t="s">
        <v>498</v>
      </c>
      <c r="Q28" s="252" t="s">
        <v>498</v>
      </c>
      <c r="R28" s="252" t="s">
        <v>498</v>
      </c>
      <c r="S28" s="252" t="s">
        <v>498</v>
      </c>
    </row>
    <row r="29" spans="1:27" x14ac:dyDescent="0.25">
      <c r="A29" s="9"/>
      <c r="B29" s="9" t="s">
        <v>371</v>
      </c>
      <c r="C29" s="250" t="s">
        <v>125</v>
      </c>
      <c r="D29" s="250" t="s">
        <v>125</v>
      </c>
      <c r="E29" s="250" t="s">
        <v>125</v>
      </c>
      <c r="F29" s="250" t="s">
        <v>125</v>
      </c>
      <c r="G29" s="250" t="s">
        <v>125</v>
      </c>
      <c r="H29" s="250" t="s">
        <v>125</v>
      </c>
      <c r="I29" s="252" t="s">
        <v>125</v>
      </c>
      <c r="J29" s="252" t="s">
        <v>125</v>
      </c>
      <c r="K29" s="252">
        <v>5</v>
      </c>
      <c r="L29" s="252">
        <v>5</v>
      </c>
      <c r="M29" s="252">
        <v>2</v>
      </c>
      <c r="N29" s="252">
        <v>2</v>
      </c>
      <c r="O29" s="253" t="s">
        <v>498</v>
      </c>
      <c r="P29" s="253" t="s">
        <v>498</v>
      </c>
      <c r="Q29" s="252" t="s">
        <v>498</v>
      </c>
      <c r="R29" s="252" t="s">
        <v>498</v>
      </c>
      <c r="S29" s="252" t="s">
        <v>498</v>
      </c>
    </row>
    <row r="30" spans="1:27" x14ac:dyDescent="0.25">
      <c r="A30" s="9"/>
      <c r="B30" s="9" t="s">
        <v>372</v>
      </c>
      <c r="C30" s="250" t="s">
        <v>125</v>
      </c>
      <c r="D30" s="250" t="s">
        <v>125</v>
      </c>
      <c r="E30" s="250" t="s">
        <v>125</v>
      </c>
      <c r="F30" s="250" t="s">
        <v>125</v>
      </c>
      <c r="G30" s="250" t="s">
        <v>125</v>
      </c>
      <c r="H30" s="250" t="s">
        <v>125</v>
      </c>
      <c r="I30" s="252" t="s">
        <v>125</v>
      </c>
      <c r="J30" s="252" t="s">
        <v>125</v>
      </c>
      <c r="K30" s="252">
        <v>1</v>
      </c>
      <c r="L30" s="252">
        <v>0</v>
      </c>
      <c r="M30" s="252">
        <v>0</v>
      </c>
      <c r="N30" s="252">
        <v>0</v>
      </c>
      <c r="O30" s="253" t="s">
        <v>498</v>
      </c>
      <c r="P30" s="253" t="s">
        <v>498</v>
      </c>
      <c r="Q30" s="252" t="s">
        <v>498</v>
      </c>
      <c r="R30" s="252" t="s">
        <v>498</v>
      </c>
      <c r="S30" s="252" t="s">
        <v>498</v>
      </c>
    </row>
    <row r="31" spans="1:27" x14ac:dyDescent="0.25">
      <c r="A31" s="9"/>
      <c r="B31" s="9" t="s">
        <v>373</v>
      </c>
      <c r="C31" s="250" t="s">
        <v>125</v>
      </c>
      <c r="D31" s="250" t="s">
        <v>125</v>
      </c>
      <c r="E31" s="250" t="s">
        <v>125</v>
      </c>
      <c r="F31" s="250" t="s">
        <v>125</v>
      </c>
      <c r="G31" s="250" t="s">
        <v>125</v>
      </c>
      <c r="H31" s="250" t="s">
        <v>125</v>
      </c>
      <c r="I31" s="250" t="s">
        <v>125</v>
      </c>
      <c r="J31" s="250" t="s">
        <v>125</v>
      </c>
      <c r="K31" s="252">
        <v>24</v>
      </c>
      <c r="L31" s="252">
        <v>12</v>
      </c>
      <c r="M31" s="252">
        <v>5</v>
      </c>
      <c r="N31" s="252">
        <v>8</v>
      </c>
      <c r="O31" s="251" t="s">
        <v>498</v>
      </c>
      <c r="P31" s="251" t="s">
        <v>498</v>
      </c>
      <c r="Q31" s="250" t="s">
        <v>498</v>
      </c>
      <c r="R31" s="250" t="s">
        <v>498</v>
      </c>
      <c r="S31" s="250" t="s">
        <v>498</v>
      </c>
    </row>
    <row r="32" spans="1:27" x14ac:dyDescent="0.25">
      <c r="A32" s="9" t="s">
        <v>502</v>
      </c>
      <c r="B32" s="9"/>
      <c r="C32" s="250" t="s">
        <v>125</v>
      </c>
      <c r="D32" s="250" t="s">
        <v>125</v>
      </c>
      <c r="E32" s="250" t="s">
        <v>125</v>
      </c>
      <c r="F32" s="250" t="s">
        <v>125</v>
      </c>
      <c r="G32" s="250" t="s">
        <v>125</v>
      </c>
      <c r="H32" s="250" t="s">
        <v>125</v>
      </c>
      <c r="I32" s="250" t="s">
        <v>125</v>
      </c>
      <c r="J32" s="250">
        <v>1831610</v>
      </c>
      <c r="K32" s="250">
        <v>1433599</v>
      </c>
      <c r="L32" s="250">
        <v>837100</v>
      </c>
      <c r="M32" s="250">
        <v>1064104</v>
      </c>
      <c r="N32" s="250">
        <v>604686</v>
      </c>
      <c r="O32" s="251" t="s">
        <v>498</v>
      </c>
      <c r="P32" s="251" t="s">
        <v>498</v>
      </c>
      <c r="Q32" s="250" t="s">
        <v>498</v>
      </c>
      <c r="R32" s="250" t="s">
        <v>498</v>
      </c>
      <c r="S32" s="250" t="s">
        <v>498</v>
      </c>
    </row>
    <row r="33" spans="1:21" x14ac:dyDescent="0.25">
      <c r="A33" s="17" t="s">
        <v>22</v>
      </c>
      <c r="B33" s="41"/>
      <c r="C33" s="41" t="s">
        <v>11</v>
      </c>
      <c r="D33" s="41" t="s">
        <v>25</v>
      </c>
      <c r="E33" s="41" t="s">
        <v>26</v>
      </c>
      <c r="F33" s="41" t="s">
        <v>27</v>
      </c>
      <c r="G33" s="41" t="s">
        <v>12</v>
      </c>
      <c r="H33" s="41" t="s">
        <v>13</v>
      </c>
      <c r="I33" s="41" t="s">
        <v>14</v>
      </c>
      <c r="J33" s="41" t="s">
        <v>15</v>
      </c>
      <c r="K33" s="41" t="s">
        <v>16</v>
      </c>
      <c r="L33" s="41" t="s">
        <v>17</v>
      </c>
      <c r="M33" s="41" t="s">
        <v>18</v>
      </c>
      <c r="N33" s="41" t="s">
        <v>19</v>
      </c>
      <c r="O33" s="669" t="s">
        <v>497</v>
      </c>
      <c r="P33" s="669" t="s">
        <v>746</v>
      </c>
      <c r="Q33" s="41" t="s">
        <v>833</v>
      </c>
      <c r="R33" s="478" t="s">
        <v>913</v>
      </c>
      <c r="S33" s="478" t="s">
        <v>980</v>
      </c>
    </row>
    <row r="34" spans="1:21" x14ac:dyDescent="0.25">
      <c r="A34" s="9" t="s">
        <v>701</v>
      </c>
      <c r="B34" s="9"/>
      <c r="C34" s="250">
        <v>3273000</v>
      </c>
      <c r="D34" s="250">
        <v>2411000</v>
      </c>
      <c r="E34" s="250">
        <v>2453000</v>
      </c>
      <c r="F34" s="250">
        <v>2713000</v>
      </c>
      <c r="G34" s="250">
        <v>2780000</v>
      </c>
      <c r="H34" s="250">
        <v>2665000</v>
      </c>
      <c r="I34" s="250">
        <v>2065651.76</v>
      </c>
      <c r="J34" s="250">
        <v>3177186</v>
      </c>
      <c r="K34" s="250">
        <v>1947190</v>
      </c>
      <c r="L34" s="250">
        <v>1288300</v>
      </c>
      <c r="M34" s="250">
        <v>747044</v>
      </c>
      <c r="N34" s="250">
        <v>1198302</v>
      </c>
      <c r="O34" s="251">
        <v>1774499.3</v>
      </c>
      <c r="P34" s="251">
        <v>1507941</v>
      </c>
      <c r="Q34" s="250">
        <v>1328111</v>
      </c>
      <c r="R34" s="251">
        <v>1077412</v>
      </c>
      <c r="S34" s="250">
        <f>SUM(S35:S38)</f>
        <v>643071</v>
      </c>
    </row>
    <row r="35" spans="1:21" x14ac:dyDescent="0.25">
      <c r="A35" s="9"/>
      <c r="B35" s="9" t="s">
        <v>370</v>
      </c>
      <c r="C35" s="250" t="s">
        <v>125</v>
      </c>
      <c r="D35" s="250" t="s">
        <v>125</v>
      </c>
      <c r="E35" s="250" t="s">
        <v>125</v>
      </c>
      <c r="F35" s="250" t="s">
        <v>125</v>
      </c>
      <c r="G35" s="250" t="s">
        <v>125</v>
      </c>
      <c r="H35" s="250" t="s">
        <v>125</v>
      </c>
      <c r="I35" s="250">
        <v>824737</v>
      </c>
      <c r="J35" s="250">
        <v>1182576</v>
      </c>
      <c r="K35" s="250">
        <v>953339</v>
      </c>
      <c r="L35" s="250">
        <v>686900</v>
      </c>
      <c r="M35" s="250">
        <v>551343</v>
      </c>
      <c r="N35" s="250">
        <v>850026</v>
      </c>
      <c r="O35" s="251">
        <v>1364695.5</v>
      </c>
      <c r="P35" s="251">
        <v>1319459</v>
      </c>
      <c r="Q35" s="250">
        <v>1206338</v>
      </c>
      <c r="R35" s="251">
        <v>966518</v>
      </c>
      <c r="S35" s="250">
        <v>488089</v>
      </c>
      <c r="T35" s="33"/>
      <c r="U35" s="33"/>
    </row>
    <row r="36" spans="1:21" x14ac:dyDescent="0.25">
      <c r="A36" s="9"/>
      <c r="B36" s="9" t="s">
        <v>371</v>
      </c>
      <c r="C36" s="250" t="s">
        <v>125</v>
      </c>
      <c r="D36" s="250" t="s">
        <v>125</v>
      </c>
      <c r="E36" s="250" t="s">
        <v>125</v>
      </c>
      <c r="F36" s="250" t="s">
        <v>125</v>
      </c>
      <c r="G36" s="250" t="s">
        <v>125</v>
      </c>
      <c r="H36" s="250" t="s">
        <v>125</v>
      </c>
      <c r="I36" s="250">
        <v>266246.73</v>
      </c>
      <c r="J36" s="250">
        <v>455624</v>
      </c>
      <c r="K36" s="250">
        <v>125705</v>
      </c>
      <c r="L36" s="250">
        <v>70600</v>
      </c>
      <c r="M36" s="250">
        <v>108654</v>
      </c>
      <c r="N36" s="250">
        <v>193822</v>
      </c>
      <c r="O36" s="251">
        <v>187801</v>
      </c>
      <c r="P36" s="251">
        <v>0</v>
      </c>
      <c r="Q36" s="250">
        <v>0</v>
      </c>
      <c r="R36" s="251">
        <v>0</v>
      </c>
      <c r="S36" s="250">
        <v>21906</v>
      </c>
      <c r="T36" s="33"/>
      <c r="U36" s="33"/>
    </row>
    <row r="37" spans="1:21" x14ac:dyDescent="0.25">
      <c r="A37" s="9"/>
      <c r="B37" s="9" t="s">
        <v>372</v>
      </c>
      <c r="C37" s="250" t="s">
        <v>125</v>
      </c>
      <c r="D37" s="250" t="s">
        <v>125</v>
      </c>
      <c r="E37" s="250" t="s">
        <v>125</v>
      </c>
      <c r="F37" s="250" t="s">
        <v>125</v>
      </c>
      <c r="G37" s="250" t="s">
        <v>125</v>
      </c>
      <c r="H37" s="250" t="s">
        <v>125</v>
      </c>
      <c r="I37" s="250">
        <v>705783.03</v>
      </c>
      <c r="J37" s="250">
        <v>1329088</v>
      </c>
      <c r="K37" s="250">
        <v>656502</v>
      </c>
      <c r="L37" s="250">
        <v>404100</v>
      </c>
      <c r="M37" s="250">
        <v>17587</v>
      </c>
      <c r="N37" s="250">
        <v>16071.72</v>
      </c>
      <c r="O37" s="251">
        <v>92152.86</v>
      </c>
      <c r="P37" s="251">
        <v>92293</v>
      </c>
      <c r="Q37" s="250">
        <v>106710</v>
      </c>
      <c r="R37" s="251">
        <v>0</v>
      </c>
      <c r="S37" s="250">
        <v>0</v>
      </c>
      <c r="T37" s="33"/>
      <c r="U37" s="33"/>
    </row>
    <row r="38" spans="1:21" x14ac:dyDescent="0.25">
      <c r="A38" s="9"/>
      <c r="B38" s="9" t="s">
        <v>373</v>
      </c>
      <c r="C38" s="250" t="s">
        <v>125</v>
      </c>
      <c r="D38" s="250" t="s">
        <v>125</v>
      </c>
      <c r="E38" s="250" t="s">
        <v>125</v>
      </c>
      <c r="F38" s="250" t="s">
        <v>125</v>
      </c>
      <c r="G38" s="250" t="s">
        <v>125</v>
      </c>
      <c r="H38" s="250" t="s">
        <v>125</v>
      </c>
      <c r="I38" s="250">
        <v>268885</v>
      </c>
      <c r="J38" s="250">
        <v>209898</v>
      </c>
      <c r="K38" s="250">
        <v>211644</v>
      </c>
      <c r="L38" s="250">
        <v>126700</v>
      </c>
      <c r="M38" s="250">
        <v>69460</v>
      </c>
      <c r="N38" s="250">
        <v>138382</v>
      </c>
      <c r="O38" s="250">
        <v>129849.94</v>
      </c>
      <c r="P38" s="251">
        <v>96189</v>
      </c>
      <c r="Q38" s="250">
        <v>15063</v>
      </c>
      <c r="R38" s="251">
        <v>110894</v>
      </c>
      <c r="S38" s="250">
        <v>133076</v>
      </c>
      <c r="T38" s="33"/>
      <c r="U38" s="33"/>
    </row>
    <row r="39" spans="1:21" x14ac:dyDescent="0.25">
      <c r="A39" s="15" t="s">
        <v>501</v>
      </c>
      <c r="B39" s="9"/>
      <c r="C39" s="250" t="s">
        <v>125</v>
      </c>
      <c r="D39" s="250" t="s">
        <v>125</v>
      </c>
      <c r="E39" s="250" t="s">
        <v>125</v>
      </c>
      <c r="F39" s="250" t="s">
        <v>125</v>
      </c>
      <c r="G39" s="250" t="s">
        <v>125</v>
      </c>
      <c r="H39" s="250" t="s">
        <v>125</v>
      </c>
      <c r="I39" s="252" t="s">
        <v>125</v>
      </c>
      <c r="J39" s="252" t="s">
        <v>125</v>
      </c>
      <c r="K39" s="252">
        <v>34</v>
      </c>
      <c r="L39" s="252">
        <v>14</v>
      </c>
      <c r="M39" s="252">
        <v>19</v>
      </c>
      <c r="N39" s="252">
        <v>9</v>
      </c>
      <c r="O39" s="253" t="s">
        <v>498</v>
      </c>
      <c r="P39" s="253" t="s">
        <v>498</v>
      </c>
      <c r="Q39" s="252" t="s">
        <v>498</v>
      </c>
      <c r="R39" s="252" t="s">
        <v>498</v>
      </c>
      <c r="S39" s="252" t="s">
        <v>498</v>
      </c>
      <c r="T39" s="33"/>
      <c r="U39" s="33"/>
    </row>
    <row r="40" spans="1:21" x14ac:dyDescent="0.25">
      <c r="A40" s="9"/>
      <c r="B40" s="9" t="s">
        <v>370</v>
      </c>
      <c r="C40" s="250" t="s">
        <v>125</v>
      </c>
      <c r="D40" s="250" t="s">
        <v>125</v>
      </c>
      <c r="E40" s="250" t="s">
        <v>125</v>
      </c>
      <c r="F40" s="250" t="s">
        <v>125</v>
      </c>
      <c r="G40" s="250" t="s">
        <v>125</v>
      </c>
      <c r="H40" s="250" t="s">
        <v>125</v>
      </c>
      <c r="I40" s="252" t="s">
        <v>125</v>
      </c>
      <c r="J40" s="252" t="s">
        <v>125</v>
      </c>
      <c r="K40" s="252">
        <v>16</v>
      </c>
      <c r="L40" s="252">
        <v>6</v>
      </c>
      <c r="M40" s="252">
        <v>8</v>
      </c>
      <c r="N40" s="252">
        <v>5</v>
      </c>
      <c r="O40" s="253" t="s">
        <v>498</v>
      </c>
      <c r="P40" s="253" t="s">
        <v>498</v>
      </c>
      <c r="Q40" s="252" t="s">
        <v>498</v>
      </c>
      <c r="R40" s="252" t="s">
        <v>498</v>
      </c>
      <c r="S40" s="252" t="s">
        <v>498</v>
      </c>
      <c r="T40" s="33"/>
      <c r="U40" s="33"/>
    </row>
    <row r="41" spans="1:21" x14ac:dyDescent="0.25">
      <c r="A41" s="9"/>
      <c r="B41" s="9" t="s">
        <v>371</v>
      </c>
      <c r="C41" s="250" t="s">
        <v>125</v>
      </c>
      <c r="D41" s="250" t="s">
        <v>125</v>
      </c>
      <c r="E41" s="250" t="s">
        <v>125</v>
      </c>
      <c r="F41" s="250" t="s">
        <v>125</v>
      </c>
      <c r="G41" s="250" t="s">
        <v>125</v>
      </c>
      <c r="H41" s="250" t="s">
        <v>125</v>
      </c>
      <c r="I41" s="252" t="s">
        <v>125</v>
      </c>
      <c r="J41" s="252" t="s">
        <v>125</v>
      </c>
      <c r="K41" s="252">
        <v>1</v>
      </c>
      <c r="L41" s="252">
        <v>1</v>
      </c>
      <c r="M41" s="252">
        <v>0</v>
      </c>
      <c r="N41" s="252">
        <v>0</v>
      </c>
      <c r="O41" s="253" t="s">
        <v>498</v>
      </c>
      <c r="P41" s="253" t="s">
        <v>498</v>
      </c>
      <c r="Q41" s="252" t="s">
        <v>498</v>
      </c>
      <c r="R41" s="252" t="s">
        <v>498</v>
      </c>
      <c r="S41" s="252" t="s">
        <v>498</v>
      </c>
      <c r="T41" s="33"/>
      <c r="U41" s="33"/>
    </row>
    <row r="42" spans="1:21" x14ac:dyDescent="0.25">
      <c r="A42" s="9"/>
      <c r="B42" s="9" t="s">
        <v>372</v>
      </c>
      <c r="C42" s="250" t="s">
        <v>125</v>
      </c>
      <c r="D42" s="250" t="s">
        <v>125</v>
      </c>
      <c r="E42" s="250" t="s">
        <v>125</v>
      </c>
      <c r="F42" s="250" t="s">
        <v>125</v>
      </c>
      <c r="G42" s="250" t="s">
        <v>125</v>
      </c>
      <c r="H42" s="250" t="s">
        <v>125</v>
      </c>
      <c r="I42" s="252" t="s">
        <v>125</v>
      </c>
      <c r="J42" s="252" t="s">
        <v>125</v>
      </c>
      <c r="K42" s="252">
        <v>2</v>
      </c>
      <c r="L42" s="252">
        <v>0</v>
      </c>
      <c r="M42" s="252">
        <v>0</v>
      </c>
      <c r="N42" s="252">
        <v>0</v>
      </c>
      <c r="O42" s="253" t="s">
        <v>498</v>
      </c>
      <c r="P42" s="253" t="s">
        <v>498</v>
      </c>
      <c r="Q42" s="252" t="s">
        <v>498</v>
      </c>
      <c r="R42" s="252" t="s">
        <v>498</v>
      </c>
      <c r="S42" s="252" t="s">
        <v>498</v>
      </c>
      <c r="T42" s="33"/>
      <c r="U42" s="33"/>
    </row>
    <row r="43" spans="1:21" x14ac:dyDescent="0.25">
      <c r="A43" s="9"/>
      <c r="B43" s="9" t="s">
        <v>373</v>
      </c>
      <c r="C43" s="250" t="s">
        <v>125</v>
      </c>
      <c r="D43" s="250" t="s">
        <v>125</v>
      </c>
      <c r="E43" s="250" t="s">
        <v>125</v>
      </c>
      <c r="F43" s="250" t="s">
        <v>125</v>
      </c>
      <c r="G43" s="250" t="s">
        <v>125</v>
      </c>
      <c r="H43" s="250" t="s">
        <v>125</v>
      </c>
      <c r="I43" s="250" t="s">
        <v>125</v>
      </c>
      <c r="J43" s="250" t="s">
        <v>125</v>
      </c>
      <c r="K43" s="252">
        <v>15</v>
      </c>
      <c r="L43" s="252">
        <v>7</v>
      </c>
      <c r="M43" s="252">
        <v>11</v>
      </c>
      <c r="N43" s="252">
        <v>4</v>
      </c>
      <c r="O43" s="251" t="s">
        <v>498</v>
      </c>
      <c r="P43" s="251" t="s">
        <v>498</v>
      </c>
      <c r="Q43" s="250" t="s">
        <v>498</v>
      </c>
      <c r="R43" s="250" t="s">
        <v>498</v>
      </c>
      <c r="S43" s="250" t="s">
        <v>498</v>
      </c>
      <c r="T43" s="33"/>
      <c r="U43" s="33"/>
    </row>
    <row r="44" spans="1:21" x14ac:dyDescent="0.25">
      <c r="A44" s="9" t="s">
        <v>502</v>
      </c>
      <c r="B44" s="9"/>
      <c r="C44" s="250" t="s">
        <v>125</v>
      </c>
      <c r="D44" s="250" t="s">
        <v>125</v>
      </c>
      <c r="E44" s="250" t="s">
        <v>125</v>
      </c>
      <c r="F44" s="250" t="s">
        <v>125</v>
      </c>
      <c r="G44" s="250" t="s">
        <v>125</v>
      </c>
      <c r="H44" s="250" t="s">
        <v>125</v>
      </c>
      <c r="I44" s="250" t="s">
        <v>125</v>
      </c>
      <c r="J44" s="250">
        <v>1831610</v>
      </c>
      <c r="K44" s="250">
        <v>1561241</v>
      </c>
      <c r="L44" s="250">
        <v>1053200</v>
      </c>
      <c r="M44" s="250">
        <v>1607862</v>
      </c>
      <c r="N44" s="250">
        <v>723374</v>
      </c>
      <c r="O44" s="251" t="s">
        <v>498</v>
      </c>
      <c r="P44" s="251" t="s">
        <v>498</v>
      </c>
      <c r="Q44" s="250" t="s">
        <v>498</v>
      </c>
      <c r="R44" s="250" t="s">
        <v>498</v>
      </c>
      <c r="S44" s="250" t="s">
        <v>498</v>
      </c>
      <c r="T44" s="33"/>
      <c r="U44" s="33"/>
    </row>
    <row r="45" spans="1:21" x14ac:dyDescent="0.25">
      <c r="A45" s="17" t="s">
        <v>24</v>
      </c>
      <c r="B45" s="41"/>
      <c r="C45" s="41" t="s">
        <v>11</v>
      </c>
      <c r="D45" s="41" t="s">
        <v>25</v>
      </c>
      <c r="E45" s="41" t="s">
        <v>26</v>
      </c>
      <c r="F45" s="41" t="s">
        <v>27</v>
      </c>
      <c r="G45" s="41" t="s">
        <v>12</v>
      </c>
      <c r="H45" s="41" t="s">
        <v>13</v>
      </c>
      <c r="I45" s="41" t="s">
        <v>14</v>
      </c>
      <c r="J45" s="41" t="s">
        <v>15</v>
      </c>
      <c r="K45" s="41" t="s">
        <v>16</v>
      </c>
      <c r="L45" s="41" t="s">
        <v>17</v>
      </c>
      <c r="M45" s="41" t="s">
        <v>18</v>
      </c>
      <c r="N45" s="41" t="s">
        <v>19</v>
      </c>
      <c r="O45" s="669" t="s">
        <v>497</v>
      </c>
      <c r="P45" s="669" t="s">
        <v>746</v>
      </c>
      <c r="Q45" s="41" t="s">
        <v>833</v>
      </c>
      <c r="R45" s="478" t="s">
        <v>913</v>
      </c>
      <c r="S45" s="478" t="s">
        <v>980</v>
      </c>
      <c r="T45" s="246"/>
      <c r="U45" s="246"/>
    </row>
    <row r="46" spans="1:21" x14ac:dyDescent="0.25">
      <c r="A46" s="9" t="s">
        <v>701</v>
      </c>
      <c r="B46" s="9"/>
      <c r="C46" s="250">
        <v>2817000</v>
      </c>
      <c r="D46" s="250">
        <v>2179000</v>
      </c>
      <c r="E46" s="250">
        <v>2727000</v>
      </c>
      <c r="F46" s="250">
        <v>1798000</v>
      </c>
      <c r="G46" s="250">
        <v>2057000</v>
      </c>
      <c r="H46" s="250">
        <v>1638000</v>
      </c>
      <c r="I46" s="250">
        <v>1751000</v>
      </c>
      <c r="J46" s="250">
        <v>2222000</v>
      </c>
      <c r="K46" s="250">
        <v>3060602</v>
      </c>
      <c r="L46" s="250">
        <v>1762500</v>
      </c>
      <c r="M46" s="250">
        <v>854166</v>
      </c>
      <c r="N46" s="250">
        <v>1109128</v>
      </c>
      <c r="O46" s="251">
        <v>1612210.67</v>
      </c>
      <c r="P46" s="251">
        <v>1246001</v>
      </c>
      <c r="Q46" s="250">
        <v>1380013</v>
      </c>
      <c r="R46" s="251">
        <v>1107263</v>
      </c>
      <c r="S46" s="250">
        <f>SUM(S47:S50)</f>
        <v>525216</v>
      </c>
      <c r="T46" s="33"/>
      <c r="U46" s="33"/>
    </row>
    <row r="47" spans="1:21" x14ac:dyDescent="0.25">
      <c r="A47" s="9"/>
      <c r="B47" s="9" t="s">
        <v>370</v>
      </c>
      <c r="C47" s="250" t="s">
        <v>125</v>
      </c>
      <c r="D47" s="250" t="s">
        <v>125</v>
      </c>
      <c r="E47" s="250" t="s">
        <v>125</v>
      </c>
      <c r="F47" s="250" t="s">
        <v>125</v>
      </c>
      <c r="G47" s="250" t="s">
        <v>125</v>
      </c>
      <c r="H47" s="250" t="s">
        <v>125</v>
      </c>
      <c r="I47" s="250">
        <v>440933</v>
      </c>
      <c r="J47" s="250">
        <v>895257</v>
      </c>
      <c r="K47" s="250">
        <v>826358</v>
      </c>
      <c r="L47" s="250">
        <v>657900</v>
      </c>
      <c r="M47" s="250">
        <v>402446</v>
      </c>
      <c r="N47" s="250">
        <v>891682</v>
      </c>
      <c r="O47" s="251">
        <v>1420983</v>
      </c>
      <c r="P47" s="251">
        <v>1174153</v>
      </c>
      <c r="Q47" s="250">
        <v>1362025</v>
      </c>
      <c r="R47" s="251">
        <v>850679</v>
      </c>
      <c r="S47" s="250">
        <v>401322</v>
      </c>
      <c r="T47" s="33"/>
      <c r="U47" s="33"/>
    </row>
    <row r="48" spans="1:21" x14ac:dyDescent="0.25">
      <c r="A48" s="9"/>
      <c r="B48" s="9" t="s">
        <v>371</v>
      </c>
      <c r="C48" s="250" t="s">
        <v>125</v>
      </c>
      <c r="D48" s="250" t="s">
        <v>125</v>
      </c>
      <c r="E48" s="250" t="s">
        <v>125</v>
      </c>
      <c r="F48" s="250" t="s">
        <v>125</v>
      </c>
      <c r="G48" s="250" t="s">
        <v>125</v>
      </c>
      <c r="H48" s="250" t="s">
        <v>125</v>
      </c>
      <c r="I48" s="250">
        <v>374445</v>
      </c>
      <c r="J48" s="250">
        <v>346069</v>
      </c>
      <c r="K48" s="250">
        <v>418388</v>
      </c>
      <c r="L48" s="250">
        <v>280900</v>
      </c>
      <c r="M48" s="250">
        <v>64730</v>
      </c>
      <c r="N48" s="250">
        <v>0</v>
      </c>
      <c r="O48" s="251">
        <v>0</v>
      </c>
      <c r="P48" s="251">
        <v>0</v>
      </c>
      <c r="Q48" s="250">
        <v>0</v>
      </c>
      <c r="R48" s="251">
        <v>33500</v>
      </c>
      <c r="S48" s="250"/>
      <c r="T48" s="33"/>
      <c r="U48" s="33"/>
    </row>
    <row r="49" spans="1:21" x14ac:dyDescent="0.25">
      <c r="A49" s="9"/>
      <c r="B49" s="9" t="s">
        <v>372</v>
      </c>
      <c r="C49" s="250" t="s">
        <v>125</v>
      </c>
      <c r="D49" s="250" t="s">
        <v>125</v>
      </c>
      <c r="E49" s="250" t="s">
        <v>125</v>
      </c>
      <c r="F49" s="250" t="s">
        <v>125</v>
      </c>
      <c r="G49" s="250" t="s">
        <v>125</v>
      </c>
      <c r="H49" s="250" t="s">
        <v>125</v>
      </c>
      <c r="I49" s="250">
        <v>862595.91</v>
      </c>
      <c r="J49" s="250">
        <v>844973</v>
      </c>
      <c r="K49" s="250">
        <v>1655619</v>
      </c>
      <c r="L49" s="250">
        <v>583300</v>
      </c>
      <c r="M49" s="250">
        <v>64190</v>
      </c>
      <c r="N49" s="250">
        <v>4430</v>
      </c>
      <c r="O49" s="251">
        <v>2283.6700000000087</v>
      </c>
      <c r="P49" s="251">
        <v>0</v>
      </c>
      <c r="Q49" s="250">
        <v>17988</v>
      </c>
      <c r="R49" s="251">
        <v>0</v>
      </c>
      <c r="S49" s="250">
        <v>0</v>
      </c>
      <c r="T49" s="33"/>
      <c r="U49" s="33"/>
    </row>
    <row r="50" spans="1:21" x14ac:dyDescent="0.25">
      <c r="A50" s="9"/>
      <c r="B50" s="9" t="s">
        <v>373</v>
      </c>
      <c r="C50" s="250" t="s">
        <v>125</v>
      </c>
      <c r="D50" s="250" t="s">
        <v>125</v>
      </c>
      <c r="E50" s="250" t="s">
        <v>125</v>
      </c>
      <c r="F50" s="250" t="s">
        <v>125</v>
      </c>
      <c r="G50" s="250" t="s">
        <v>125</v>
      </c>
      <c r="H50" s="250" t="s">
        <v>125</v>
      </c>
      <c r="I50" s="250">
        <v>73079</v>
      </c>
      <c r="J50" s="250">
        <v>135894</v>
      </c>
      <c r="K50" s="250">
        <v>160237</v>
      </c>
      <c r="L50" s="250">
        <v>240400</v>
      </c>
      <c r="M50" s="250">
        <v>322800</v>
      </c>
      <c r="N50" s="250">
        <v>213016</v>
      </c>
      <c r="O50" s="250">
        <v>188944</v>
      </c>
      <c r="P50" s="251">
        <v>71848</v>
      </c>
      <c r="Q50" s="250">
        <v>0</v>
      </c>
      <c r="R50" s="251">
        <v>223084</v>
      </c>
      <c r="S50" s="250">
        <v>123894</v>
      </c>
      <c r="T50" s="33"/>
      <c r="U50" s="33"/>
    </row>
    <row r="51" spans="1:21" x14ac:dyDescent="0.25">
      <c r="A51" s="15" t="s">
        <v>501</v>
      </c>
      <c r="B51" s="9"/>
      <c r="C51" s="250" t="s">
        <v>125</v>
      </c>
      <c r="D51" s="250" t="s">
        <v>125</v>
      </c>
      <c r="E51" s="250" t="s">
        <v>125</v>
      </c>
      <c r="F51" s="250" t="s">
        <v>125</v>
      </c>
      <c r="G51" s="250" t="s">
        <v>125</v>
      </c>
      <c r="H51" s="250" t="s">
        <v>125</v>
      </c>
      <c r="I51" s="252" t="s">
        <v>125</v>
      </c>
      <c r="J51" s="252" t="s">
        <v>125</v>
      </c>
      <c r="K51" s="252">
        <v>37</v>
      </c>
      <c r="L51" s="252">
        <v>30</v>
      </c>
      <c r="M51" s="252">
        <v>27</v>
      </c>
      <c r="N51" s="252">
        <v>13</v>
      </c>
      <c r="O51" s="253" t="s">
        <v>498</v>
      </c>
      <c r="P51" s="253" t="s">
        <v>498</v>
      </c>
      <c r="Q51" s="252" t="s">
        <v>498</v>
      </c>
      <c r="R51" s="252" t="s">
        <v>498</v>
      </c>
      <c r="S51" s="252" t="s">
        <v>498</v>
      </c>
      <c r="T51" s="33"/>
      <c r="U51" s="33"/>
    </row>
    <row r="52" spans="1:21" x14ac:dyDescent="0.25">
      <c r="A52" s="9"/>
      <c r="B52" s="9" t="s">
        <v>370</v>
      </c>
      <c r="C52" s="250" t="s">
        <v>125</v>
      </c>
      <c r="D52" s="250" t="s">
        <v>125</v>
      </c>
      <c r="E52" s="250" t="s">
        <v>125</v>
      </c>
      <c r="F52" s="250" t="s">
        <v>125</v>
      </c>
      <c r="G52" s="250" t="s">
        <v>125</v>
      </c>
      <c r="H52" s="250" t="s">
        <v>125</v>
      </c>
      <c r="I52" s="252" t="s">
        <v>125</v>
      </c>
      <c r="J52" s="252" t="s">
        <v>125</v>
      </c>
      <c r="K52" s="252">
        <v>12</v>
      </c>
      <c r="L52" s="252">
        <v>17</v>
      </c>
      <c r="M52" s="252">
        <v>21</v>
      </c>
      <c r="N52" s="252">
        <v>10</v>
      </c>
      <c r="O52" s="253" t="s">
        <v>498</v>
      </c>
      <c r="P52" s="253" t="s">
        <v>498</v>
      </c>
      <c r="Q52" s="252" t="s">
        <v>498</v>
      </c>
      <c r="R52" s="252" t="s">
        <v>498</v>
      </c>
      <c r="S52" s="252" t="s">
        <v>498</v>
      </c>
      <c r="T52" s="33"/>
      <c r="U52" s="33"/>
    </row>
    <row r="53" spans="1:21" x14ac:dyDescent="0.25">
      <c r="A53" s="9"/>
      <c r="B53" s="9" t="s">
        <v>371</v>
      </c>
      <c r="C53" s="250" t="s">
        <v>125</v>
      </c>
      <c r="D53" s="250" t="s">
        <v>125</v>
      </c>
      <c r="E53" s="250" t="s">
        <v>125</v>
      </c>
      <c r="F53" s="250" t="s">
        <v>125</v>
      </c>
      <c r="G53" s="250" t="s">
        <v>125</v>
      </c>
      <c r="H53" s="250" t="s">
        <v>125</v>
      </c>
      <c r="I53" s="252" t="s">
        <v>125</v>
      </c>
      <c r="J53" s="252" t="s">
        <v>125</v>
      </c>
      <c r="K53" s="252">
        <v>2</v>
      </c>
      <c r="L53" s="252">
        <v>1</v>
      </c>
      <c r="M53" s="252">
        <v>0</v>
      </c>
      <c r="N53" s="252">
        <v>0</v>
      </c>
      <c r="O53" s="253" t="s">
        <v>498</v>
      </c>
      <c r="P53" s="253" t="s">
        <v>498</v>
      </c>
      <c r="Q53" s="252" t="s">
        <v>498</v>
      </c>
      <c r="R53" s="252" t="s">
        <v>498</v>
      </c>
      <c r="S53" s="252" t="s">
        <v>498</v>
      </c>
      <c r="T53" s="33"/>
      <c r="U53" s="33"/>
    </row>
    <row r="54" spans="1:21" x14ac:dyDescent="0.25">
      <c r="A54" s="9"/>
      <c r="B54" s="9" t="s">
        <v>372</v>
      </c>
      <c r="C54" s="250" t="s">
        <v>125</v>
      </c>
      <c r="D54" s="250" t="s">
        <v>125</v>
      </c>
      <c r="E54" s="250" t="s">
        <v>125</v>
      </c>
      <c r="F54" s="250" t="s">
        <v>125</v>
      </c>
      <c r="G54" s="250" t="s">
        <v>125</v>
      </c>
      <c r="H54" s="250" t="s">
        <v>125</v>
      </c>
      <c r="I54" s="252" t="s">
        <v>125</v>
      </c>
      <c r="J54" s="252" t="s">
        <v>125</v>
      </c>
      <c r="K54" s="252">
        <v>5</v>
      </c>
      <c r="L54" s="252">
        <v>0</v>
      </c>
      <c r="M54" s="252">
        <v>0</v>
      </c>
      <c r="N54" s="252">
        <v>0</v>
      </c>
      <c r="O54" s="253" t="s">
        <v>498</v>
      </c>
      <c r="P54" s="253" t="s">
        <v>498</v>
      </c>
      <c r="Q54" s="252" t="s">
        <v>498</v>
      </c>
      <c r="R54" s="252" t="s">
        <v>498</v>
      </c>
      <c r="S54" s="252" t="s">
        <v>498</v>
      </c>
      <c r="T54" s="33"/>
      <c r="U54" s="33"/>
    </row>
    <row r="55" spans="1:21" x14ac:dyDescent="0.25">
      <c r="A55" s="9"/>
      <c r="B55" s="9" t="s">
        <v>373</v>
      </c>
      <c r="C55" s="250" t="s">
        <v>125</v>
      </c>
      <c r="D55" s="250" t="s">
        <v>125</v>
      </c>
      <c r="E55" s="250" t="s">
        <v>125</v>
      </c>
      <c r="F55" s="250" t="s">
        <v>125</v>
      </c>
      <c r="G55" s="250" t="s">
        <v>125</v>
      </c>
      <c r="H55" s="250" t="s">
        <v>125</v>
      </c>
      <c r="I55" s="250" t="s">
        <v>125</v>
      </c>
      <c r="J55" s="250" t="s">
        <v>125</v>
      </c>
      <c r="K55" s="252">
        <v>18</v>
      </c>
      <c r="L55" s="252">
        <v>12</v>
      </c>
      <c r="M55" s="252">
        <v>6</v>
      </c>
      <c r="N55" s="252">
        <v>3</v>
      </c>
      <c r="O55" s="251" t="s">
        <v>498</v>
      </c>
      <c r="P55" s="251" t="s">
        <v>498</v>
      </c>
      <c r="Q55" s="250" t="s">
        <v>498</v>
      </c>
      <c r="R55" s="250" t="s">
        <v>498</v>
      </c>
      <c r="S55" s="250" t="s">
        <v>498</v>
      </c>
      <c r="T55" s="33"/>
      <c r="U55" s="33"/>
    </row>
    <row r="56" spans="1:21" x14ac:dyDescent="0.25">
      <c r="A56" s="9" t="s">
        <v>502</v>
      </c>
      <c r="B56" s="9"/>
      <c r="C56" s="250" t="s">
        <v>125</v>
      </c>
      <c r="D56" s="250" t="s">
        <v>125</v>
      </c>
      <c r="E56" s="250" t="s">
        <v>125</v>
      </c>
      <c r="F56" s="250" t="s">
        <v>125</v>
      </c>
      <c r="G56" s="250" t="s">
        <v>125</v>
      </c>
      <c r="H56" s="250" t="s">
        <v>125</v>
      </c>
      <c r="I56" s="250" t="s">
        <v>125</v>
      </c>
      <c r="J56" s="250">
        <v>2739309</v>
      </c>
      <c r="K56" s="250">
        <v>1337669</v>
      </c>
      <c r="L56" s="250">
        <v>1180500</v>
      </c>
      <c r="M56" s="250">
        <v>1196337</v>
      </c>
      <c r="N56" s="250">
        <v>787748</v>
      </c>
      <c r="O56" s="251" t="s">
        <v>498</v>
      </c>
      <c r="P56" s="251" t="s">
        <v>498</v>
      </c>
      <c r="Q56" s="250" t="s">
        <v>498</v>
      </c>
      <c r="R56" s="250" t="s">
        <v>498</v>
      </c>
      <c r="S56" s="250" t="s">
        <v>498</v>
      </c>
      <c r="T56" s="33"/>
      <c r="U56" s="33"/>
    </row>
    <row r="57" spans="1:21" x14ac:dyDescent="0.25">
      <c r="A57" s="17" t="s">
        <v>4</v>
      </c>
      <c r="B57" s="670"/>
      <c r="C57" s="41" t="s">
        <v>11</v>
      </c>
      <c r="D57" s="41" t="s">
        <v>25</v>
      </c>
      <c r="E57" s="41" t="s">
        <v>26</v>
      </c>
      <c r="F57" s="41" t="s">
        <v>27</v>
      </c>
      <c r="G57" s="41" t="s">
        <v>12</v>
      </c>
      <c r="H57" s="41" t="s">
        <v>13</v>
      </c>
      <c r="I57" s="41" t="s">
        <v>14</v>
      </c>
      <c r="J57" s="41" t="s">
        <v>15</v>
      </c>
      <c r="K57" s="41" t="s">
        <v>16</v>
      </c>
      <c r="L57" s="41" t="s">
        <v>17</v>
      </c>
      <c r="M57" s="41" t="s">
        <v>18</v>
      </c>
      <c r="N57" s="41" t="s">
        <v>19</v>
      </c>
      <c r="O57" s="669" t="s">
        <v>497</v>
      </c>
      <c r="P57" s="669" t="s">
        <v>746</v>
      </c>
      <c r="Q57" s="41" t="s">
        <v>833</v>
      </c>
      <c r="R57" s="478" t="s">
        <v>913</v>
      </c>
      <c r="S57" s="478" t="s">
        <v>980</v>
      </c>
      <c r="T57" s="246"/>
      <c r="U57" s="246"/>
    </row>
    <row r="58" spans="1:21" x14ac:dyDescent="0.25">
      <c r="A58" s="9" t="s">
        <v>701</v>
      </c>
      <c r="B58" s="9"/>
      <c r="C58" s="250">
        <v>2356000</v>
      </c>
      <c r="D58" s="250">
        <v>2458000</v>
      </c>
      <c r="E58" s="250">
        <v>522000</v>
      </c>
      <c r="F58" s="250">
        <v>2566000</v>
      </c>
      <c r="G58" s="250">
        <v>2645000</v>
      </c>
      <c r="H58" s="250">
        <v>2333000</v>
      </c>
      <c r="I58" s="250">
        <v>1829246.48</v>
      </c>
      <c r="J58" s="250">
        <v>1645007</v>
      </c>
      <c r="K58" s="250">
        <v>2723798</v>
      </c>
      <c r="L58" s="250">
        <v>3113700</v>
      </c>
      <c r="M58" s="250">
        <v>1802680</v>
      </c>
      <c r="N58" s="250">
        <v>937910</v>
      </c>
      <c r="O58" s="251">
        <v>999918.79999999993</v>
      </c>
      <c r="P58" s="251">
        <v>1343553</v>
      </c>
      <c r="Q58" s="250">
        <v>1580726</v>
      </c>
      <c r="R58" s="251">
        <v>1323482</v>
      </c>
      <c r="S58" s="250">
        <f>SUM(S59:S62)</f>
        <v>1374622</v>
      </c>
      <c r="T58" s="33"/>
      <c r="U58" s="33"/>
    </row>
    <row r="59" spans="1:21" x14ac:dyDescent="0.25">
      <c r="A59" s="9"/>
      <c r="B59" s="9" t="s">
        <v>370</v>
      </c>
      <c r="C59" s="250" t="s">
        <v>125</v>
      </c>
      <c r="D59" s="250" t="s">
        <v>125</v>
      </c>
      <c r="E59" s="250" t="s">
        <v>125</v>
      </c>
      <c r="F59" s="250" t="s">
        <v>125</v>
      </c>
      <c r="G59" s="250" t="s">
        <v>125</v>
      </c>
      <c r="H59" s="250" t="s">
        <v>125</v>
      </c>
      <c r="I59" s="250">
        <v>636640.76</v>
      </c>
      <c r="J59" s="250">
        <v>552514</v>
      </c>
      <c r="K59" s="250">
        <v>1633464</v>
      </c>
      <c r="L59" s="250">
        <v>1993100</v>
      </c>
      <c r="M59" s="250">
        <v>1078206</v>
      </c>
      <c r="N59" s="250">
        <v>592901</v>
      </c>
      <c r="O59" s="251">
        <v>504097.25</v>
      </c>
      <c r="P59" s="251">
        <v>763309</v>
      </c>
      <c r="Q59" s="250">
        <v>1279175</v>
      </c>
      <c r="R59" s="251">
        <v>770359</v>
      </c>
      <c r="S59" s="250">
        <v>1103736</v>
      </c>
      <c r="T59" s="33"/>
      <c r="U59" s="33"/>
    </row>
    <row r="60" spans="1:21" x14ac:dyDescent="0.25">
      <c r="A60" s="9"/>
      <c r="B60" s="9" t="s">
        <v>371</v>
      </c>
      <c r="C60" s="250" t="s">
        <v>125</v>
      </c>
      <c r="D60" s="250" t="s">
        <v>125</v>
      </c>
      <c r="E60" s="250" t="s">
        <v>125</v>
      </c>
      <c r="F60" s="250" t="s">
        <v>125</v>
      </c>
      <c r="G60" s="250" t="s">
        <v>125</v>
      </c>
      <c r="H60" s="250" t="s">
        <v>125</v>
      </c>
      <c r="I60" s="250">
        <v>292346.14</v>
      </c>
      <c r="J60" s="250">
        <v>155542</v>
      </c>
      <c r="K60" s="250">
        <v>314151</v>
      </c>
      <c r="L60" s="250">
        <v>475700</v>
      </c>
      <c r="M60" s="250">
        <v>469445</v>
      </c>
      <c r="N60" s="250">
        <v>286032</v>
      </c>
      <c r="O60" s="251">
        <v>362443.92</v>
      </c>
      <c r="P60" s="251">
        <v>472727</v>
      </c>
      <c r="Q60" s="250">
        <v>100876</v>
      </c>
      <c r="R60" s="251">
        <v>254071</v>
      </c>
      <c r="S60" s="250">
        <v>108642</v>
      </c>
      <c r="T60" s="33"/>
      <c r="U60" s="33"/>
    </row>
    <row r="61" spans="1:21" x14ac:dyDescent="0.25">
      <c r="A61" s="9"/>
      <c r="B61" s="9" t="s">
        <v>372</v>
      </c>
      <c r="C61" s="250" t="s">
        <v>125</v>
      </c>
      <c r="D61" s="250" t="s">
        <v>125</v>
      </c>
      <c r="E61" s="250" t="s">
        <v>125</v>
      </c>
      <c r="F61" s="250" t="s">
        <v>125</v>
      </c>
      <c r="G61" s="250" t="s">
        <v>125</v>
      </c>
      <c r="H61" s="250" t="s">
        <v>125</v>
      </c>
      <c r="I61" s="250">
        <v>888639.11</v>
      </c>
      <c r="J61" s="250">
        <v>855347</v>
      </c>
      <c r="K61" s="250">
        <v>633001</v>
      </c>
      <c r="L61" s="250">
        <v>628300</v>
      </c>
      <c r="M61" s="250">
        <v>168127</v>
      </c>
      <c r="N61" s="250">
        <v>4088</v>
      </c>
      <c r="O61" s="251">
        <v>29192.630000000005</v>
      </c>
      <c r="P61" s="251">
        <v>44449</v>
      </c>
      <c r="Q61" s="250">
        <v>141222</v>
      </c>
      <c r="R61" s="251">
        <v>0</v>
      </c>
      <c r="S61" s="250">
        <v>0</v>
      </c>
      <c r="T61" s="33"/>
      <c r="U61" s="33"/>
    </row>
    <row r="62" spans="1:21" x14ac:dyDescent="0.25">
      <c r="A62" s="9"/>
      <c r="B62" s="9" t="s">
        <v>373</v>
      </c>
      <c r="C62" s="250" t="s">
        <v>125</v>
      </c>
      <c r="D62" s="250" t="s">
        <v>125</v>
      </c>
      <c r="E62" s="250" t="s">
        <v>125</v>
      </c>
      <c r="F62" s="250" t="s">
        <v>125</v>
      </c>
      <c r="G62" s="250" t="s">
        <v>125</v>
      </c>
      <c r="H62" s="250" t="s">
        <v>125</v>
      </c>
      <c r="I62" s="250">
        <v>11620.47</v>
      </c>
      <c r="J62" s="250">
        <v>81604</v>
      </c>
      <c r="K62" s="250">
        <v>143182</v>
      </c>
      <c r="L62" s="250">
        <v>16600</v>
      </c>
      <c r="M62" s="250">
        <v>86902</v>
      </c>
      <c r="N62" s="250">
        <v>54889</v>
      </c>
      <c r="O62" s="250">
        <v>104185</v>
      </c>
      <c r="P62" s="251">
        <v>63068</v>
      </c>
      <c r="Q62" s="250">
        <v>59453</v>
      </c>
      <c r="R62" s="251">
        <f>148157+150895</f>
        <v>299052</v>
      </c>
      <c r="S62" s="250">
        <v>162244</v>
      </c>
      <c r="T62" s="33"/>
      <c r="U62" s="33"/>
    </row>
    <row r="63" spans="1:21" x14ac:dyDescent="0.25">
      <c r="A63" s="15" t="s">
        <v>501</v>
      </c>
      <c r="B63" s="9"/>
      <c r="C63" s="250" t="s">
        <v>125</v>
      </c>
      <c r="D63" s="250" t="s">
        <v>125</v>
      </c>
      <c r="E63" s="250" t="s">
        <v>125</v>
      </c>
      <c r="F63" s="250" t="s">
        <v>125</v>
      </c>
      <c r="G63" s="250" t="s">
        <v>125</v>
      </c>
      <c r="H63" s="250" t="s">
        <v>125</v>
      </c>
      <c r="I63" s="252" t="s">
        <v>125</v>
      </c>
      <c r="J63" s="252" t="s">
        <v>125</v>
      </c>
      <c r="K63" s="252">
        <v>22</v>
      </c>
      <c r="L63" s="252">
        <v>24</v>
      </c>
      <c r="M63" s="252">
        <v>21</v>
      </c>
      <c r="N63" s="252">
        <v>8</v>
      </c>
      <c r="O63" s="253" t="s">
        <v>498</v>
      </c>
      <c r="P63" s="253" t="s">
        <v>498</v>
      </c>
      <c r="Q63" s="252" t="s">
        <v>498</v>
      </c>
      <c r="R63" s="252" t="s">
        <v>498</v>
      </c>
      <c r="S63" s="252" t="s">
        <v>498</v>
      </c>
      <c r="T63" s="33"/>
      <c r="U63" s="33"/>
    </row>
    <row r="64" spans="1:21" x14ac:dyDescent="0.25">
      <c r="A64" s="9"/>
      <c r="B64" s="9" t="s">
        <v>370</v>
      </c>
      <c r="C64" s="250" t="s">
        <v>125</v>
      </c>
      <c r="D64" s="250" t="s">
        <v>125</v>
      </c>
      <c r="E64" s="250" t="s">
        <v>125</v>
      </c>
      <c r="F64" s="250" t="s">
        <v>125</v>
      </c>
      <c r="G64" s="250" t="s">
        <v>125</v>
      </c>
      <c r="H64" s="250" t="s">
        <v>125</v>
      </c>
      <c r="I64" s="252" t="s">
        <v>125</v>
      </c>
      <c r="J64" s="252" t="s">
        <v>125</v>
      </c>
      <c r="K64" s="252">
        <v>7</v>
      </c>
      <c r="L64" s="252">
        <v>14</v>
      </c>
      <c r="M64" s="252">
        <v>9</v>
      </c>
      <c r="N64" s="252">
        <v>2</v>
      </c>
      <c r="O64" s="253" t="s">
        <v>498</v>
      </c>
      <c r="P64" s="253" t="s">
        <v>498</v>
      </c>
      <c r="Q64" s="252" t="s">
        <v>498</v>
      </c>
      <c r="R64" s="252" t="s">
        <v>498</v>
      </c>
      <c r="S64" s="252" t="s">
        <v>498</v>
      </c>
      <c r="T64" s="33"/>
      <c r="U64" s="33"/>
    </row>
    <row r="65" spans="1:21" x14ac:dyDescent="0.25">
      <c r="A65" s="9"/>
      <c r="B65" s="9" t="s">
        <v>371</v>
      </c>
      <c r="C65" s="250" t="s">
        <v>125</v>
      </c>
      <c r="D65" s="250" t="s">
        <v>125</v>
      </c>
      <c r="E65" s="250" t="s">
        <v>125</v>
      </c>
      <c r="F65" s="250" t="s">
        <v>125</v>
      </c>
      <c r="G65" s="250" t="s">
        <v>125</v>
      </c>
      <c r="H65" s="250" t="s">
        <v>125</v>
      </c>
      <c r="I65" s="252" t="s">
        <v>125</v>
      </c>
      <c r="J65" s="252" t="s">
        <v>125</v>
      </c>
      <c r="K65" s="252">
        <v>8</v>
      </c>
      <c r="L65" s="252">
        <v>7</v>
      </c>
      <c r="M65" s="252">
        <v>6</v>
      </c>
      <c r="N65" s="252">
        <v>5</v>
      </c>
      <c r="O65" s="253" t="s">
        <v>498</v>
      </c>
      <c r="P65" s="253" t="s">
        <v>498</v>
      </c>
      <c r="Q65" s="252" t="s">
        <v>498</v>
      </c>
      <c r="R65" s="252" t="s">
        <v>498</v>
      </c>
      <c r="S65" s="252" t="s">
        <v>498</v>
      </c>
      <c r="T65" s="33"/>
      <c r="U65" s="33"/>
    </row>
    <row r="66" spans="1:21" x14ac:dyDescent="0.25">
      <c r="A66" s="9"/>
      <c r="B66" s="9" t="s">
        <v>372</v>
      </c>
      <c r="C66" s="250" t="s">
        <v>125</v>
      </c>
      <c r="D66" s="250" t="s">
        <v>125</v>
      </c>
      <c r="E66" s="250" t="s">
        <v>125</v>
      </c>
      <c r="F66" s="250" t="s">
        <v>125</v>
      </c>
      <c r="G66" s="250" t="s">
        <v>125</v>
      </c>
      <c r="H66" s="250" t="s">
        <v>125</v>
      </c>
      <c r="I66" s="252" t="s">
        <v>125</v>
      </c>
      <c r="J66" s="252" t="s">
        <v>125</v>
      </c>
      <c r="K66" s="252">
        <v>2</v>
      </c>
      <c r="L66" s="252">
        <v>0</v>
      </c>
      <c r="M66" s="252">
        <v>0</v>
      </c>
      <c r="N66" s="252">
        <v>0</v>
      </c>
      <c r="O66" s="253" t="s">
        <v>498</v>
      </c>
      <c r="P66" s="253" t="s">
        <v>498</v>
      </c>
      <c r="Q66" s="252" t="s">
        <v>498</v>
      </c>
      <c r="R66" s="252" t="s">
        <v>498</v>
      </c>
      <c r="S66" s="252" t="s">
        <v>498</v>
      </c>
      <c r="T66" s="33"/>
      <c r="U66" s="33"/>
    </row>
    <row r="67" spans="1:21" x14ac:dyDescent="0.25">
      <c r="A67" s="9"/>
      <c r="B67" s="9" t="s">
        <v>373</v>
      </c>
      <c r="C67" s="250" t="s">
        <v>125</v>
      </c>
      <c r="D67" s="250" t="s">
        <v>125</v>
      </c>
      <c r="E67" s="250" t="s">
        <v>125</v>
      </c>
      <c r="F67" s="250" t="s">
        <v>125</v>
      </c>
      <c r="G67" s="250" t="s">
        <v>125</v>
      </c>
      <c r="H67" s="250" t="s">
        <v>125</v>
      </c>
      <c r="I67" s="250" t="s">
        <v>125</v>
      </c>
      <c r="J67" s="250" t="s">
        <v>125</v>
      </c>
      <c r="K67" s="252">
        <v>5</v>
      </c>
      <c r="L67" s="252">
        <v>3</v>
      </c>
      <c r="M67" s="252">
        <v>6</v>
      </c>
      <c r="N67" s="252">
        <v>1</v>
      </c>
      <c r="O67" s="251" t="s">
        <v>498</v>
      </c>
      <c r="P67" s="251" t="s">
        <v>498</v>
      </c>
      <c r="Q67" s="250" t="s">
        <v>498</v>
      </c>
      <c r="R67" s="250" t="s">
        <v>498</v>
      </c>
      <c r="S67" s="250" t="s">
        <v>498</v>
      </c>
      <c r="T67" s="33"/>
      <c r="U67" s="33"/>
    </row>
    <row r="68" spans="1:21" x14ac:dyDescent="0.25">
      <c r="A68" s="9" t="s">
        <v>502</v>
      </c>
      <c r="B68" s="9"/>
      <c r="C68" s="250" t="s">
        <v>125</v>
      </c>
      <c r="D68" s="250" t="s">
        <v>125</v>
      </c>
      <c r="E68" s="250" t="s">
        <v>125</v>
      </c>
      <c r="F68" s="250" t="s">
        <v>125</v>
      </c>
      <c r="G68" s="250" t="s">
        <v>125</v>
      </c>
      <c r="H68" s="250" t="s">
        <v>125</v>
      </c>
      <c r="I68" s="250"/>
      <c r="J68" s="250">
        <v>3340117</v>
      </c>
      <c r="K68" s="250">
        <v>2051787</v>
      </c>
      <c r="L68" s="250">
        <v>1476700</v>
      </c>
      <c r="M68" s="250">
        <v>1215455</v>
      </c>
      <c r="N68" s="250">
        <v>315068</v>
      </c>
      <c r="O68" s="251" t="s">
        <v>498</v>
      </c>
      <c r="P68" s="251" t="s">
        <v>498</v>
      </c>
      <c r="Q68" s="250" t="s">
        <v>498</v>
      </c>
      <c r="R68" s="250" t="s">
        <v>498</v>
      </c>
      <c r="S68" s="250" t="s">
        <v>498</v>
      </c>
      <c r="T68" s="33"/>
      <c r="U68" s="33"/>
    </row>
    <row r="69" spans="1:21" x14ac:dyDescent="0.25">
      <c r="A69" s="17" t="s">
        <v>3</v>
      </c>
      <c r="B69" s="670"/>
      <c r="C69" s="41" t="s">
        <v>11</v>
      </c>
      <c r="D69" s="41" t="s">
        <v>25</v>
      </c>
      <c r="E69" s="41" t="s">
        <v>26</v>
      </c>
      <c r="F69" s="41" t="s">
        <v>27</v>
      </c>
      <c r="G69" s="41" t="s">
        <v>12</v>
      </c>
      <c r="H69" s="41" t="s">
        <v>13</v>
      </c>
      <c r="I69" s="41" t="s">
        <v>14</v>
      </c>
      <c r="J69" s="41" t="s">
        <v>15</v>
      </c>
      <c r="K69" s="41" t="s">
        <v>16</v>
      </c>
      <c r="L69" s="41" t="s">
        <v>17</v>
      </c>
      <c r="M69" s="41" t="s">
        <v>18</v>
      </c>
      <c r="N69" s="41" t="s">
        <v>19</v>
      </c>
      <c r="O69" s="669" t="s">
        <v>497</v>
      </c>
      <c r="P69" s="669" t="s">
        <v>746</v>
      </c>
      <c r="Q69" s="41" t="s">
        <v>833</v>
      </c>
      <c r="R69" s="478" t="s">
        <v>913</v>
      </c>
      <c r="S69" s="478" t="s">
        <v>980</v>
      </c>
      <c r="T69" s="246"/>
      <c r="U69" s="246"/>
    </row>
    <row r="70" spans="1:21" x14ac:dyDescent="0.25">
      <c r="A70" s="9" t="s">
        <v>701</v>
      </c>
      <c r="B70" s="9"/>
      <c r="C70" s="250">
        <v>2274000</v>
      </c>
      <c r="D70" s="250">
        <v>2015000</v>
      </c>
      <c r="E70" s="250">
        <v>3205000</v>
      </c>
      <c r="F70" s="250">
        <v>3494000</v>
      </c>
      <c r="G70" s="250">
        <v>2944000</v>
      </c>
      <c r="H70" s="250">
        <v>2322000</v>
      </c>
      <c r="I70" s="250">
        <v>1633553.8900000001</v>
      </c>
      <c r="J70" s="250">
        <v>2386204</v>
      </c>
      <c r="K70" s="250">
        <v>2845684</v>
      </c>
      <c r="L70" s="250">
        <v>2300512</v>
      </c>
      <c r="M70" s="250">
        <v>1507007</v>
      </c>
      <c r="N70" s="250">
        <v>2502597</v>
      </c>
      <c r="O70" s="251">
        <v>2769097.79</v>
      </c>
      <c r="P70" s="251">
        <v>1493014</v>
      </c>
      <c r="Q70" s="250">
        <v>1689158</v>
      </c>
      <c r="R70" s="251">
        <v>1687416</v>
      </c>
      <c r="S70" s="250">
        <f>SUM(S71:S74)</f>
        <v>1415139</v>
      </c>
      <c r="T70" s="33"/>
      <c r="U70" s="33"/>
    </row>
    <row r="71" spans="1:21" x14ac:dyDescent="0.25">
      <c r="A71" s="9"/>
      <c r="B71" s="9" t="s">
        <v>370</v>
      </c>
      <c r="C71" s="250" t="s">
        <v>125</v>
      </c>
      <c r="D71" s="250" t="s">
        <v>125</v>
      </c>
      <c r="E71" s="250" t="s">
        <v>125</v>
      </c>
      <c r="F71" s="250" t="s">
        <v>125</v>
      </c>
      <c r="G71" s="250" t="s">
        <v>125</v>
      </c>
      <c r="H71" s="250" t="s">
        <v>125</v>
      </c>
      <c r="I71" s="250">
        <v>528207</v>
      </c>
      <c r="J71" s="250">
        <v>1038483</v>
      </c>
      <c r="K71" s="250">
        <v>910366</v>
      </c>
      <c r="L71" s="250">
        <v>1124998</v>
      </c>
      <c r="M71" s="250">
        <v>734724</v>
      </c>
      <c r="N71" s="250">
        <v>2050632</v>
      </c>
      <c r="O71" s="251">
        <v>2250992</v>
      </c>
      <c r="P71" s="251">
        <v>1094714</v>
      </c>
      <c r="Q71" s="250">
        <v>1340749</v>
      </c>
      <c r="R71" s="251">
        <v>1365558</v>
      </c>
      <c r="S71" s="250">
        <v>1176011</v>
      </c>
      <c r="T71" s="33"/>
      <c r="U71" s="33"/>
    </row>
    <row r="72" spans="1:21" x14ac:dyDescent="0.25">
      <c r="A72" s="9"/>
      <c r="B72" s="9" t="s">
        <v>371</v>
      </c>
      <c r="C72" s="250" t="s">
        <v>125</v>
      </c>
      <c r="D72" s="250" t="s">
        <v>125</v>
      </c>
      <c r="E72" s="250" t="s">
        <v>125</v>
      </c>
      <c r="F72" s="250" t="s">
        <v>125</v>
      </c>
      <c r="G72" s="250" t="s">
        <v>125</v>
      </c>
      <c r="H72" s="250" t="s">
        <v>125</v>
      </c>
      <c r="I72" s="250">
        <v>76954</v>
      </c>
      <c r="J72" s="250">
        <v>196098</v>
      </c>
      <c r="K72" s="250">
        <v>537576</v>
      </c>
      <c r="L72" s="250">
        <v>257500</v>
      </c>
      <c r="M72" s="250">
        <v>413652</v>
      </c>
      <c r="N72" s="250">
        <v>190333</v>
      </c>
      <c r="O72" s="251">
        <v>222627</v>
      </c>
      <c r="P72" s="251">
        <v>67936</v>
      </c>
      <c r="Q72" s="250">
        <v>83286</v>
      </c>
      <c r="R72" s="251">
        <v>102766</v>
      </c>
      <c r="S72" s="250">
        <v>41435</v>
      </c>
      <c r="T72" s="33"/>
      <c r="U72" s="33"/>
    </row>
    <row r="73" spans="1:21" x14ac:dyDescent="0.25">
      <c r="A73" s="9"/>
      <c r="B73" s="9" t="s">
        <v>372</v>
      </c>
      <c r="C73" s="250" t="s">
        <v>125</v>
      </c>
      <c r="D73" s="250" t="s">
        <v>125</v>
      </c>
      <c r="E73" s="250" t="s">
        <v>125</v>
      </c>
      <c r="F73" s="250" t="s">
        <v>125</v>
      </c>
      <c r="G73" s="250" t="s">
        <v>125</v>
      </c>
      <c r="H73" s="250" t="s">
        <v>125</v>
      </c>
      <c r="I73" s="250">
        <v>913294.89</v>
      </c>
      <c r="J73" s="250">
        <v>1004696</v>
      </c>
      <c r="K73" s="250">
        <v>1212309</v>
      </c>
      <c r="L73" s="250">
        <v>693414</v>
      </c>
      <c r="M73" s="250">
        <v>163254</v>
      </c>
      <c r="N73" s="250">
        <v>52710.79</v>
      </c>
      <c r="O73" s="251">
        <v>41575.279999999999</v>
      </c>
      <c r="P73" s="251">
        <v>0</v>
      </c>
      <c r="Q73" s="250">
        <v>131969</v>
      </c>
      <c r="R73" s="251">
        <v>0</v>
      </c>
      <c r="S73" s="250">
        <v>0</v>
      </c>
      <c r="T73" s="33"/>
      <c r="U73" s="33"/>
    </row>
    <row r="74" spans="1:21" x14ac:dyDescent="0.25">
      <c r="A74" s="9"/>
      <c r="B74" s="9" t="s">
        <v>373</v>
      </c>
      <c r="C74" s="250" t="s">
        <v>125</v>
      </c>
      <c r="D74" s="250" t="s">
        <v>125</v>
      </c>
      <c r="E74" s="250" t="s">
        <v>125</v>
      </c>
      <c r="F74" s="250" t="s">
        <v>125</v>
      </c>
      <c r="G74" s="250" t="s">
        <v>125</v>
      </c>
      <c r="H74" s="250" t="s">
        <v>125</v>
      </c>
      <c r="I74" s="250">
        <v>115098</v>
      </c>
      <c r="J74" s="250">
        <v>146927</v>
      </c>
      <c r="K74" s="250">
        <v>185433</v>
      </c>
      <c r="L74" s="250">
        <v>224600</v>
      </c>
      <c r="M74" s="250">
        <v>195377</v>
      </c>
      <c r="N74" s="250">
        <v>208921</v>
      </c>
      <c r="O74" s="250">
        <v>253903.51</v>
      </c>
      <c r="P74" s="251">
        <v>330364</v>
      </c>
      <c r="Q74" s="250">
        <v>133154</v>
      </c>
      <c r="R74" s="251">
        <v>219092</v>
      </c>
      <c r="S74" s="250">
        <v>197693</v>
      </c>
      <c r="T74" s="33"/>
      <c r="U74" s="33"/>
    </row>
    <row r="75" spans="1:21" x14ac:dyDescent="0.25">
      <c r="A75" s="15" t="s">
        <v>501</v>
      </c>
      <c r="B75" s="9"/>
      <c r="C75" s="250" t="s">
        <v>125</v>
      </c>
      <c r="D75" s="250" t="s">
        <v>125</v>
      </c>
      <c r="E75" s="250" t="s">
        <v>125</v>
      </c>
      <c r="F75" s="250" t="s">
        <v>125</v>
      </c>
      <c r="G75" s="250" t="s">
        <v>125</v>
      </c>
      <c r="H75" s="250" t="s">
        <v>125</v>
      </c>
      <c r="I75" s="252" t="s">
        <v>125</v>
      </c>
      <c r="J75" s="252" t="s">
        <v>125</v>
      </c>
      <c r="K75" s="252">
        <v>65</v>
      </c>
      <c r="L75" s="252">
        <v>41</v>
      </c>
      <c r="M75" s="252">
        <v>39</v>
      </c>
      <c r="N75" s="252">
        <v>7</v>
      </c>
      <c r="O75" s="253" t="s">
        <v>498</v>
      </c>
      <c r="P75" s="253" t="s">
        <v>498</v>
      </c>
      <c r="Q75" s="252" t="s">
        <v>498</v>
      </c>
      <c r="R75" s="252" t="s">
        <v>498</v>
      </c>
      <c r="S75" s="252" t="s">
        <v>498</v>
      </c>
      <c r="T75" s="33"/>
      <c r="U75" s="33"/>
    </row>
    <row r="76" spans="1:21" x14ac:dyDescent="0.25">
      <c r="A76" s="9"/>
      <c r="B76" s="9" t="s">
        <v>370</v>
      </c>
      <c r="C76" s="250" t="s">
        <v>125</v>
      </c>
      <c r="D76" s="250" t="s">
        <v>125</v>
      </c>
      <c r="E76" s="250" t="s">
        <v>125</v>
      </c>
      <c r="F76" s="250" t="s">
        <v>125</v>
      </c>
      <c r="G76" s="250" t="s">
        <v>125</v>
      </c>
      <c r="H76" s="250" t="s">
        <v>125</v>
      </c>
      <c r="I76" s="252" t="s">
        <v>125</v>
      </c>
      <c r="J76" s="252" t="s">
        <v>125</v>
      </c>
      <c r="K76" s="252">
        <v>19</v>
      </c>
      <c r="L76" s="252">
        <v>9</v>
      </c>
      <c r="M76" s="252">
        <v>8</v>
      </c>
      <c r="N76" s="252">
        <v>0</v>
      </c>
      <c r="O76" s="253" t="s">
        <v>498</v>
      </c>
      <c r="P76" s="253" t="s">
        <v>498</v>
      </c>
      <c r="Q76" s="252" t="s">
        <v>498</v>
      </c>
      <c r="R76" s="252" t="s">
        <v>498</v>
      </c>
      <c r="S76" s="252" t="s">
        <v>498</v>
      </c>
      <c r="T76" s="33"/>
      <c r="U76" s="33"/>
    </row>
    <row r="77" spans="1:21" x14ac:dyDescent="0.25">
      <c r="A77" s="9"/>
      <c r="B77" s="9" t="s">
        <v>371</v>
      </c>
      <c r="C77" s="250" t="s">
        <v>125</v>
      </c>
      <c r="D77" s="250" t="s">
        <v>125</v>
      </c>
      <c r="E77" s="250" t="s">
        <v>125</v>
      </c>
      <c r="F77" s="250" t="s">
        <v>125</v>
      </c>
      <c r="G77" s="250" t="s">
        <v>125</v>
      </c>
      <c r="H77" s="250" t="s">
        <v>125</v>
      </c>
      <c r="I77" s="252" t="s">
        <v>125</v>
      </c>
      <c r="J77" s="252" t="s">
        <v>125</v>
      </c>
      <c r="K77" s="252">
        <v>7</v>
      </c>
      <c r="L77" s="252">
        <v>5</v>
      </c>
      <c r="M77" s="252">
        <v>4</v>
      </c>
      <c r="N77" s="252">
        <v>1</v>
      </c>
      <c r="O77" s="253" t="s">
        <v>498</v>
      </c>
      <c r="P77" s="253" t="s">
        <v>498</v>
      </c>
      <c r="Q77" s="252" t="s">
        <v>498</v>
      </c>
      <c r="R77" s="252" t="s">
        <v>498</v>
      </c>
      <c r="S77" s="252" t="s">
        <v>498</v>
      </c>
      <c r="T77" s="33"/>
      <c r="U77" s="33"/>
    </row>
    <row r="78" spans="1:21" x14ac:dyDescent="0.25">
      <c r="A78" s="9"/>
      <c r="B78" s="9" t="s">
        <v>372</v>
      </c>
      <c r="C78" s="250" t="s">
        <v>125</v>
      </c>
      <c r="D78" s="250" t="s">
        <v>125</v>
      </c>
      <c r="E78" s="250" t="s">
        <v>125</v>
      </c>
      <c r="F78" s="250" t="s">
        <v>125</v>
      </c>
      <c r="G78" s="250" t="s">
        <v>125</v>
      </c>
      <c r="H78" s="250" t="s">
        <v>125</v>
      </c>
      <c r="I78" s="252" t="s">
        <v>125</v>
      </c>
      <c r="J78" s="252" t="s">
        <v>125</v>
      </c>
      <c r="K78" s="252">
        <v>1</v>
      </c>
      <c r="L78" s="252">
        <v>0</v>
      </c>
      <c r="M78" s="252">
        <v>0</v>
      </c>
      <c r="N78" s="252">
        <v>0</v>
      </c>
      <c r="O78" s="253" t="s">
        <v>498</v>
      </c>
      <c r="P78" s="253" t="s">
        <v>498</v>
      </c>
      <c r="Q78" s="252" t="s">
        <v>498</v>
      </c>
      <c r="R78" s="252" t="s">
        <v>498</v>
      </c>
      <c r="S78" s="252" t="s">
        <v>498</v>
      </c>
      <c r="T78" s="33"/>
      <c r="U78" s="33"/>
    </row>
    <row r="79" spans="1:21" x14ac:dyDescent="0.25">
      <c r="A79" s="9"/>
      <c r="B79" s="9" t="s">
        <v>373</v>
      </c>
      <c r="C79" s="250" t="s">
        <v>125</v>
      </c>
      <c r="D79" s="250" t="s">
        <v>125</v>
      </c>
      <c r="E79" s="250" t="s">
        <v>125</v>
      </c>
      <c r="F79" s="250" t="s">
        <v>125</v>
      </c>
      <c r="G79" s="250" t="s">
        <v>125</v>
      </c>
      <c r="H79" s="250" t="s">
        <v>125</v>
      </c>
      <c r="I79" s="250" t="s">
        <v>125</v>
      </c>
      <c r="J79" s="250" t="s">
        <v>125</v>
      </c>
      <c r="K79" s="252">
        <v>38</v>
      </c>
      <c r="L79" s="252">
        <v>27</v>
      </c>
      <c r="M79" s="252">
        <v>27</v>
      </c>
      <c r="N79" s="252">
        <v>6</v>
      </c>
      <c r="O79" s="251" t="s">
        <v>498</v>
      </c>
      <c r="P79" s="251" t="s">
        <v>498</v>
      </c>
      <c r="Q79" s="250" t="s">
        <v>498</v>
      </c>
      <c r="R79" s="250" t="s">
        <v>498</v>
      </c>
      <c r="S79" s="250" t="s">
        <v>498</v>
      </c>
      <c r="T79" s="33"/>
      <c r="U79" s="33"/>
    </row>
    <row r="80" spans="1:21" x14ac:dyDescent="0.25">
      <c r="A80" s="9" t="s">
        <v>502</v>
      </c>
      <c r="B80" s="9"/>
      <c r="C80" s="250" t="s">
        <v>125</v>
      </c>
      <c r="D80" s="250" t="s">
        <v>125</v>
      </c>
      <c r="E80" s="250" t="s">
        <v>125</v>
      </c>
      <c r="F80" s="250" t="s">
        <v>125</v>
      </c>
      <c r="G80" s="250" t="s">
        <v>125</v>
      </c>
      <c r="H80" s="250" t="s">
        <v>125</v>
      </c>
      <c r="I80" s="250"/>
      <c r="J80" s="250">
        <v>4344027</v>
      </c>
      <c r="K80" s="250">
        <v>2383813</v>
      </c>
      <c r="L80" s="250">
        <v>1199874</v>
      </c>
      <c r="M80" s="250">
        <v>1861000</v>
      </c>
      <c r="N80" s="250">
        <v>112528</v>
      </c>
      <c r="O80" s="251" t="s">
        <v>498</v>
      </c>
      <c r="P80" s="251" t="s">
        <v>498</v>
      </c>
      <c r="Q80" s="250" t="s">
        <v>498</v>
      </c>
      <c r="R80" s="250" t="s">
        <v>498</v>
      </c>
      <c r="S80" s="250" t="s">
        <v>498</v>
      </c>
      <c r="T80" s="33"/>
      <c r="U80" s="33"/>
    </row>
    <row r="81" spans="1:21" x14ac:dyDescent="0.25">
      <c r="A81" s="17" t="s">
        <v>5</v>
      </c>
      <c r="B81" s="670"/>
      <c r="C81" s="41" t="s">
        <v>11</v>
      </c>
      <c r="D81" s="41" t="s">
        <v>25</v>
      </c>
      <c r="E81" s="41" t="s">
        <v>26</v>
      </c>
      <c r="F81" s="41" t="s">
        <v>27</v>
      </c>
      <c r="G81" s="41" t="s">
        <v>12</v>
      </c>
      <c r="H81" s="41" t="s">
        <v>13</v>
      </c>
      <c r="I81" s="41" t="s">
        <v>14</v>
      </c>
      <c r="J81" s="41" t="s">
        <v>15</v>
      </c>
      <c r="K81" s="41" t="s">
        <v>16</v>
      </c>
      <c r="L81" s="41" t="s">
        <v>17</v>
      </c>
      <c r="M81" s="41" t="s">
        <v>18</v>
      </c>
      <c r="N81" s="41" t="s">
        <v>19</v>
      </c>
      <c r="O81" s="669" t="s">
        <v>497</v>
      </c>
      <c r="P81" s="669" t="s">
        <v>746</v>
      </c>
      <c r="Q81" s="41" t="s">
        <v>833</v>
      </c>
      <c r="R81" s="478" t="s">
        <v>913</v>
      </c>
      <c r="S81" s="478" t="s">
        <v>980</v>
      </c>
      <c r="T81" s="246"/>
      <c r="U81" s="246"/>
    </row>
    <row r="82" spans="1:21" x14ac:dyDescent="0.25">
      <c r="A82" s="9" t="s">
        <v>701</v>
      </c>
      <c r="B82" s="9"/>
      <c r="C82" s="250">
        <v>4880000</v>
      </c>
      <c r="D82" s="250">
        <v>5784000</v>
      </c>
      <c r="E82" s="250">
        <v>3406000</v>
      </c>
      <c r="F82" s="250">
        <v>2241000</v>
      </c>
      <c r="G82" s="250">
        <v>2329000</v>
      </c>
      <c r="H82" s="250">
        <v>2321000</v>
      </c>
      <c r="I82" s="250">
        <v>2738675.6</v>
      </c>
      <c r="J82" s="250">
        <v>2950850</v>
      </c>
      <c r="K82" s="250">
        <v>2808984</v>
      </c>
      <c r="L82" s="250">
        <v>2350000</v>
      </c>
      <c r="M82" s="250">
        <v>2018697</v>
      </c>
      <c r="N82" s="250">
        <v>2077216</v>
      </c>
      <c r="O82" s="251">
        <v>784006.94</v>
      </c>
      <c r="P82" s="251">
        <v>2972248</v>
      </c>
      <c r="Q82" s="250">
        <v>1681840</v>
      </c>
      <c r="R82" s="251">
        <v>1619582</v>
      </c>
      <c r="S82" s="250">
        <f>SUM(S83:S86)</f>
        <v>1778102</v>
      </c>
      <c r="T82" s="33"/>
      <c r="U82" s="33"/>
    </row>
    <row r="83" spans="1:21" x14ac:dyDescent="0.25">
      <c r="A83" s="9"/>
      <c r="B83" s="9" t="s">
        <v>370</v>
      </c>
      <c r="C83" s="250" t="s">
        <v>125</v>
      </c>
      <c r="D83" s="250" t="s">
        <v>125</v>
      </c>
      <c r="E83" s="250" t="s">
        <v>125</v>
      </c>
      <c r="F83" s="250" t="s">
        <v>125</v>
      </c>
      <c r="G83" s="250" t="s">
        <v>125</v>
      </c>
      <c r="H83" s="250" t="s">
        <v>125</v>
      </c>
      <c r="I83" s="250">
        <v>1059633</v>
      </c>
      <c r="J83" s="250">
        <v>1011712</v>
      </c>
      <c r="K83" s="250">
        <v>999696</v>
      </c>
      <c r="L83" s="250">
        <v>1107000</v>
      </c>
      <c r="M83" s="250">
        <v>1583215</v>
      </c>
      <c r="N83" s="250">
        <v>1718104</v>
      </c>
      <c r="O83" s="251">
        <v>599038</v>
      </c>
      <c r="P83" s="251">
        <v>2799001</v>
      </c>
      <c r="Q83" s="250">
        <v>1436343</v>
      </c>
      <c r="R83" s="251">
        <v>1422700</v>
      </c>
      <c r="S83" s="250">
        <v>1520128</v>
      </c>
      <c r="T83" s="33"/>
      <c r="U83" s="33"/>
    </row>
    <row r="84" spans="1:21" x14ac:dyDescent="0.25">
      <c r="A84" s="9"/>
      <c r="B84" s="9" t="s">
        <v>371</v>
      </c>
      <c r="C84" s="250" t="s">
        <v>125</v>
      </c>
      <c r="D84" s="250" t="s">
        <v>125</v>
      </c>
      <c r="E84" s="250" t="s">
        <v>125</v>
      </c>
      <c r="F84" s="250" t="s">
        <v>125</v>
      </c>
      <c r="G84" s="250" t="s">
        <v>125</v>
      </c>
      <c r="H84" s="250" t="s">
        <v>125</v>
      </c>
      <c r="I84" s="250">
        <v>45589</v>
      </c>
      <c r="J84" s="250">
        <v>55821</v>
      </c>
      <c r="K84" s="250">
        <v>64799</v>
      </c>
      <c r="L84" s="250">
        <v>18000</v>
      </c>
      <c r="M84" s="250">
        <v>99260</v>
      </c>
      <c r="N84" s="250">
        <v>141213</v>
      </c>
      <c r="O84" s="251">
        <v>18485</v>
      </c>
      <c r="P84" s="251">
        <v>0</v>
      </c>
      <c r="Q84" s="250">
        <v>0</v>
      </c>
      <c r="R84" s="251">
        <v>0</v>
      </c>
      <c r="S84" s="250">
        <v>0</v>
      </c>
      <c r="T84" s="33"/>
      <c r="U84" s="33"/>
    </row>
    <row r="85" spans="1:21" x14ac:dyDescent="0.25">
      <c r="A85" s="9"/>
      <c r="B85" s="9" t="s">
        <v>372</v>
      </c>
      <c r="C85" s="250" t="s">
        <v>125</v>
      </c>
      <c r="D85" s="250" t="s">
        <v>125</v>
      </c>
      <c r="E85" s="250" t="s">
        <v>125</v>
      </c>
      <c r="F85" s="250" t="s">
        <v>125</v>
      </c>
      <c r="G85" s="250" t="s">
        <v>125</v>
      </c>
      <c r="H85" s="250" t="s">
        <v>125</v>
      </c>
      <c r="I85" s="250">
        <v>1550445.6</v>
      </c>
      <c r="J85" s="250">
        <v>1614451</v>
      </c>
      <c r="K85" s="250">
        <v>1499059</v>
      </c>
      <c r="L85" s="250">
        <v>967600</v>
      </c>
      <c r="M85" s="250">
        <v>129355</v>
      </c>
      <c r="N85" s="250">
        <v>55948</v>
      </c>
      <c r="O85" s="251">
        <v>141866.62</v>
      </c>
      <c r="P85" s="251">
        <v>0</v>
      </c>
      <c r="Q85" s="250">
        <v>115155</v>
      </c>
      <c r="R85" s="251">
        <v>8148</v>
      </c>
      <c r="S85" s="250">
        <v>-10148</v>
      </c>
      <c r="T85" s="33"/>
      <c r="U85" s="33"/>
    </row>
    <row r="86" spans="1:21" x14ac:dyDescent="0.25">
      <c r="A86" s="9"/>
      <c r="B86" s="9" t="s">
        <v>373</v>
      </c>
      <c r="C86" s="250" t="s">
        <v>125</v>
      </c>
      <c r="D86" s="250" t="s">
        <v>125</v>
      </c>
      <c r="E86" s="250" t="s">
        <v>125</v>
      </c>
      <c r="F86" s="250" t="s">
        <v>125</v>
      </c>
      <c r="G86" s="250" t="s">
        <v>125</v>
      </c>
      <c r="H86" s="250" t="s">
        <v>125</v>
      </c>
      <c r="I86" s="250">
        <v>83008</v>
      </c>
      <c r="J86" s="250">
        <v>268866</v>
      </c>
      <c r="K86" s="250">
        <v>245430</v>
      </c>
      <c r="L86" s="250">
        <v>257400</v>
      </c>
      <c r="M86" s="250">
        <v>206867</v>
      </c>
      <c r="N86" s="250">
        <v>161951</v>
      </c>
      <c r="O86" s="250">
        <v>24617.32</v>
      </c>
      <c r="P86" s="251">
        <v>173247</v>
      </c>
      <c r="Q86" s="250">
        <v>130342</v>
      </c>
      <c r="R86" s="251">
        <v>188734</v>
      </c>
      <c r="S86" s="250">
        <v>268122</v>
      </c>
      <c r="T86" s="33"/>
      <c r="U86" s="33"/>
    </row>
    <row r="87" spans="1:21" x14ac:dyDescent="0.25">
      <c r="A87" s="15" t="s">
        <v>501</v>
      </c>
      <c r="B87" s="9"/>
      <c r="C87" s="250" t="s">
        <v>125</v>
      </c>
      <c r="D87" s="250" t="s">
        <v>125</v>
      </c>
      <c r="E87" s="250" t="s">
        <v>125</v>
      </c>
      <c r="F87" s="250" t="s">
        <v>125</v>
      </c>
      <c r="G87" s="250" t="s">
        <v>125</v>
      </c>
      <c r="H87" s="250" t="s">
        <v>125</v>
      </c>
      <c r="I87" s="252" t="s">
        <v>125</v>
      </c>
      <c r="J87" s="252" t="s">
        <v>125</v>
      </c>
      <c r="K87" s="252">
        <v>46</v>
      </c>
      <c r="L87" s="252">
        <v>23</v>
      </c>
      <c r="M87" s="252">
        <v>46</v>
      </c>
      <c r="N87" s="252">
        <v>11</v>
      </c>
      <c r="O87" s="253" t="s">
        <v>498</v>
      </c>
      <c r="P87" s="253" t="s">
        <v>498</v>
      </c>
      <c r="Q87" s="252" t="s">
        <v>498</v>
      </c>
      <c r="R87" s="252" t="s">
        <v>498</v>
      </c>
      <c r="S87" s="252" t="s">
        <v>498</v>
      </c>
      <c r="T87" s="33"/>
      <c r="U87" s="33"/>
    </row>
    <row r="88" spans="1:21" x14ac:dyDescent="0.25">
      <c r="A88" s="9"/>
      <c r="B88" s="9" t="s">
        <v>370</v>
      </c>
      <c r="C88" s="250" t="s">
        <v>125</v>
      </c>
      <c r="D88" s="250" t="s">
        <v>125</v>
      </c>
      <c r="E88" s="250" t="s">
        <v>125</v>
      </c>
      <c r="F88" s="250" t="s">
        <v>125</v>
      </c>
      <c r="G88" s="250" t="s">
        <v>125</v>
      </c>
      <c r="H88" s="250" t="s">
        <v>125</v>
      </c>
      <c r="I88" s="252" t="s">
        <v>125</v>
      </c>
      <c r="J88" s="252" t="s">
        <v>125</v>
      </c>
      <c r="K88" s="252">
        <v>14</v>
      </c>
      <c r="L88" s="252">
        <v>12</v>
      </c>
      <c r="M88" s="252">
        <v>20</v>
      </c>
      <c r="N88" s="252">
        <v>4</v>
      </c>
      <c r="O88" s="253" t="s">
        <v>498</v>
      </c>
      <c r="P88" s="253" t="s">
        <v>498</v>
      </c>
      <c r="Q88" s="252" t="s">
        <v>498</v>
      </c>
      <c r="R88" s="252" t="s">
        <v>498</v>
      </c>
      <c r="S88" s="252" t="s">
        <v>498</v>
      </c>
      <c r="T88" s="33"/>
      <c r="U88" s="33"/>
    </row>
    <row r="89" spans="1:21" x14ac:dyDescent="0.25">
      <c r="A89" s="9"/>
      <c r="B89" s="9" t="s">
        <v>371</v>
      </c>
      <c r="C89" s="250" t="s">
        <v>125</v>
      </c>
      <c r="D89" s="250" t="s">
        <v>125</v>
      </c>
      <c r="E89" s="250" t="s">
        <v>125</v>
      </c>
      <c r="F89" s="250" t="s">
        <v>125</v>
      </c>
      <c r="G89" s="250" t="s">
        <v>125</v>
      </c>
      <c r="H89" s="250" t="s">
        <v>125</v>
      </c>
      <c r="I89" s="252" t="s">
        <v>125</v>
      </c>
      <c r="J89" s="252" t="s">
        <v>125</v>
      </c>
      <c r="K89" s="252">
        <v>1</v>
      </c>
      <c r="L89" s="252">
        <v>0</v>
      </c>
      <c r="M89" s="252">
        <v>0</v>
      </c>
      <c r="N89" s="252">
        <v>1</v>
      </c>
      <c r="O89" s="253" t="s">
        <v>498</v>
      </c>
      <c r="P89" s="253" t="s">
        <v>498</v>
      </c>
      <c r="Q89" s="252" t="s">
        <v>498</v>
      </c>
      <c r="R89" s="252" t="s">
        <v>498</v>
      </c>
      <c r="S89" s="252" t="s">
        <v>498</v>
      </c>
      <c r="T89" s="33"/>
      <c r="U89" s="33"/>
    </row>
    <row r="90" spans="1:21" x14ac:dyDescent="0.25">
      <c r="A90" s="9"/>
      <c r="B90" s="9" t="s">
        <v>372</v>
      </c>
      <c r="C90" s="250" t="s">
        <v>125</v>
      </c>
      <c r="D90" s="250" t="s">
        <v>125</v>
      </c>
      <c r="E90" s="250" t="s">
        <v>125</v>
      </c>
      <c r="F90" s="250" t="s">
        <v>125</v>
      </c>
      <c r="G90" s="250" t="s">
        <v>125</v>
      </c>
      <c r="H90" s="250" t="s">
        <v>125</v>
      </c>
      <c r="I90" s="252" t="s">
        <v>125</v>
      </c>
      <c r="J90" s="252" t="s">
        <v>125</v>
      </c>
      <c r="K90" s="252">
        <v>9</v>
      </c>
      <c r="L90" s="252">
        <v>0</v>
      </c>
      <c r="M90" s="252">
        <v>1</v>
      </c>
      <c r="N90" s="252">
        <v>0</v>
      </c>
      <c r="O90" s="253" t="s">
        <v>498</v>
      </c>
      <c r="P90" s="253" t="s">
        <v>498</v>
      </c>
      <c r="Q90" s="252" t="s">
        <v>498</v>
      </c>
      <c r="R90" s="252" t="s">
        <v>498</v>
      </c>
      <c r="S90" s="252" t="s">
        <v>498</v>
      </c>
      <c r="T90" s="33"/>
      <c r="U90" s="33"/>
    </row>
    <row r="91" spans="1:21" x14ac:dyDescent="0.25">
      <c r="A91" s="9"/>
      <c r="B91" s="9" t="s">
        <v>373</v>
      </c>
      <c r="C91" s="250" t="s">
        <v>125</v>
      </c>
      <c r="D91" s="250" t="s">
        <v>125</v>
      </c>
      <c r="E91" s="250" t="s">
        <v>125</v>
      </c>
      <c r="F91" s="250" t="s">
        <v>125</v>
      </c>
      <c r="G91" s="250" t="s">
        <v>125</v>
      </c>
      <c r="H91" s="250" t="s">
        <v>125</v>
      </c>
      <c r="I91" s="250" t="s">
        <v>125</v>
      </c>
      <c r="J91" s="250" t="s">
        <v>125</v>
      </c>
      <c r="K91" s="252">
        <v>22</v>
      </c>
      <c r="L91" s="252">
        <v>11</v>
      </c>
      <c r="M91" s="252">
        <v>25</v>
      </c>
      <c r="N91" s="252">
        <v>6</v>
      </c>
      <c r="O91" s="251" t="s">
        <v>498</v>
      </c>
      <c r="P91" s="251" t="s">
        <v>498</v>
      </c>
      <c r="Q91" s="250" t="s">
        <v>498</v>
      </c>
      <c r="R91" s="250" t="s">
        <v>498</v>
      </c>
      <c r="S91" s="250" t="s">
        <v>498</v>
      </c>
      <c r="T91" s="33"/>
      <c r="U91" s="33"/>
    </row>
    <row r="92" spans="1:21" x14ac:dyDescent="0.25">
      <c r="A92" s="9" t="s">
        <v>502</v>
      </c>
      <c r="B92" s="9"/>
      <c r="C92" s="250" t="s">
        <v>125</v>
      </c>
      <c r="D92" s="250" t="s">
        <v>125</v>
      </c>
      <c r="E92" s="250" t="s">
        <v>125</v>
      </c>
      <c r="F92" s="250" t="s">
        <v>125</v>
      </c>
      <c r="G92" s="250" t="s">
        <v>125</v>
      </c>
      <c r="H92" s="250" t="s">
        <v>125</v>
      </c>
      <c r="I92" s="250" t="s">
        <v>125</v>
      </c>
      <c r="J92" s="250">
        <v>3552874</v>
      </c>
      <c r="K92" s="250">
        <v>1413300</v>
      </c>
      <c r="L92" s="250">
        <v>1260200</v>
      </c>
      <c r="M92" s="250">
        <v>2806054</v>
      </c>
      <c r="N92" s="250">
        <v>490078</v>
      </c>
      <c r="O92" s="251" t="s">
        <v>498</v>
      </c>
      <c r="P92" s="251" t="s">
        <v>498</v>
      </c>
      <c r="Q92" s="250" t="s">
        <v>498</v>
      </c>
      <c r="R92" s="250" t="s">
        <v>498</v>
      </c>
      <c r="S92" s="250" t="s">
        <v>498</v>
      </c>
      <c r="T92" s="33"/>
      <c r="U92" s="33"/>
    </row>
    <row r="93" spans="1:21" x14ac:dyDescent="0.25">
      <c r="A93" s="17" t="s">
        <v>6</v>
      </c>
      <c r="B93" s="670"/>
      <c r="C93" s="41" t="s">
        <v>11</v>
      </c>
      <c r="D93" s="41" t="s">
        <v>25</v>
      </c>
      <c r="E93" s="41" t="s">
        <v>26</v>
      </c>
      <c r="F93" s="41" t="s">
        <v>27</v>
      </c>
      <c r="G93" s="41" t="s">
        <v>12</v>
      </c>
      <c r="H93" s="41" t="s">
        <v>13</v>
      </c>
      <c r="I93" s="41" t="s">
        <v>14</v>
      </c>
      <c r="J93" s="41" t="s">
        <v>15</v>
      </c>
      <c r="K93" s="41" t="s">
        <v>16</v>
      </c>
      <c r="L93" s="41" t="s">
        <v>17</v>
      </c>
      <c r="M93" s="41" t="s">
        <v>18</v>
      </c>
      <c r="N93" s="41" t="s">
        <v>19</v>
      </c>
      <c r="O93" s="669" t="s">
        <v>497</v>
      </c>
      <c r="P93" s="669" t="s">
        <v>746</v>
      </c>
      <c r="Q93" s="41" t="s">
        <v>833</v>
      </c>
      <c r="R93" s="478" t="s">
        <v>913</v>
      </c>
      <c r="S93" s="478" t="s">
        <v>980</v>
      </c>
      <c r="T93" s="246"/>
      <c r="U93" s="246"/>
    </row>
    <row r="94" spans="1:21" x14ac:dyDescent="0.25">
      <c r="A94" s="9" t="s">
        <v>701</v>
      </c>
      <c r="B94" s="9"/>
      <c r="C94" s="250">
        <v>2489000</v>
      </c>
      <c r="D94" s="250">
        <v>2918000</v>
      </c>
      <c r="E94" s="250">
        <v>2524000</v>
      </c>
      <c r="F94" s="250">
        <v>4135415</v>
      </c>
      <c r="G94" s="250">
        <v>2156087</v>
      </c>
      <c r="H94" s="250">
        <v>2522935</v>
      </c>
      <c r="I94" s="250">
        <v>3446000</v>
      </c>
      <c r="J94" s="250">
        <v>2417037</v>
      </c>
      <c r="K94" s="250">
        <v>2751155</v>
      </c>
      <c r="L94" s="250">
        <v>2828600</v>
      </c>
      <c r="M94" s="250">
        <v>1543655</v>
      </c>
      <c r="N94" s="250">
        <v>1190849</v>
      </c>
      <c r="O94" s="251">
        <v>1080474.51</v>
      </c>
      <c r="P94" s="251">
        <v>825835</v>
      </c>
      <c r="Q94" s="250">
        <v>953248</v>
      </c>
      <c r="R94" s="251">
        <v>951057</v>
      </c>
      <c r="S94" s="250">
        <f>SUM(S95:S98)</f>
        <v>932094</v>
      </c>
      <c r="T94" s="33"/>
      <c r="U94" s="33"/>
    </row>
    <row r="95" spans="1:21" x14ac:dyDescent="0.25">
      <c r="A95" s="9"/>
      <c r="B95" s="9" t="s">
        <v>370</v>
      </c>
      <c r="C95" s="250" t="s">
        <v>125</v>
      </c>
      <c r="D95" s="250" t="s">
        <v>125</v>
      </c>
      <c r="E95" s="250" t="s">
        <v>125</v>
      </c>
      <c r="F95" s="250" t="s">
        <v>125</v>
      </c>
      <c r="G95" s="250" t="s">
        <v>125</v>
      </c>
      <c r="H95" s="250" t="s">
        <v>125</v>
      </c>
      <c r="I95" s="250">
        <v>2057576</v>
      </c>
      <c r="J95" s="250">
        <v>1167800</v>
      </c>
      <c r="K95" s="250">
        <v>671129</v>
      </c>
      <c r="L95" s="250">
        <v>1310300</v>
      </c>
      <c r="M95" s="250">
        <v>623940</v>
      </c>
      <c r="N95" s="250">
        <v>906836</v>
      </c>
      <c r="O95" s="251">
        <v>374433</v>
      </c>
      <c r="P95" s="251">
        <v>724306</v>
      </c>
      <c r="Q95" s="250">
        <v>823852</v>
      </c>
      <c r="R95" s="251">
        <v>844381</v>
      </c>
      <c r="S95" s="250">
        <v>840612</v>
      </c>
      <c r="T95" s="33"/>
      <c r="U95" s="33"/>
    </row>
    <row r="96" spans="1:21" x14ac:dyDescent="0.25">
      <c r="A96" s="9"/>
      <c r="B96" s="9" t="s">
        <v>371</v>
      </c>
      <c r="C96" s="250" t="s">
        <v>125</v>
      </c>
      <c r="D96" s="250" t="s">
        <v>125</v>
      </c>
      <c r="E96" s="250" t="s">
        <v>125</v>
      </c>
      <c r="F96" s="250" t="s">
        <v>125</v>
      </c>
      <c r="G96" s="250" t="s">
        <v>125</v>
      </c>
      <c r="H96" s="250" t="s">
        <v>125</v>
      </c>
      <c r="I96" s="250">
        <v>896719</v>
      </c>
      <c r="J96" s="250">
        <v>637188</v>
      </c>
      <c r="K96" s="250">
        <v>1173846</v>
      </c>
      <c r="L96" s="250">
        <v>794100</v>
      </c>
      <c r="M96" s="250">
        <v>508721</v>
      </c>
      <c r="N96" s="250">
        <v>8471</v>
      </c>
      <c r="O96" s="251">
        <v>566967.25</v>
      </c>
      <c r="P96" s="251">
        <v>0</v>
      </c>
      <c r="Q96" s="250">
        <v>41848</v>
      </c>
      <c r="R96" s="251">
        <v>20000</v>
      </c>
      <c r="S96" s="250">
        <v>2830</v>
      </c>
      <c r="T96" s="33"/>
      <c r="U96" s="33"/>
    </row>
    <row r="97" spans="1:21" x14ac:dyDescent="0.25">
      <c r="A97" s="9"/>
      <c r="B97" s="9" t="s">
        <v>372</v>
      </c>
      <c r="C97" s="250" t="s">
        <v>125</v>
      </c>
      <c r="D97" s="250" t="s">
        <v>125</v>
      </c>
      <c r="E97" s="250" t="s">
        <v>125</v>
      </c>
      <c r="F97" s="250" t="s">
        <v>125</v>
      </c>
      <c r="G97" s="250" t="s">
        <v>125</v>
      </c>
      <c r="H97" s="250" t="s">
        <v>125</v>
      </c>
      <c r="I97" s="250">
        <v>360472.58</v>
      </c>
      <c r="J97" s="250">
        <v>475008</v>
      </c>
      <c r="K97" s="250">
        <v>536039</v>
      </c>
      <c r="L97" s="250">
        <v>391400</v>
      </c>
      <c r="M97" s="250">
        <v>151295</v>
      </c>
      <c r="N97" s="250">
        <v>56566.44</v>
      </c>
      <c r="O97" s="251">
        <v>34262.46</v>
      </c>
      <c r="P97" s="251">
        <v>3807</v>
      </c>
      <c r="Q97" s="250">
        <v>72418</v>
      </c>
      <c r="R97" s="251">
        <v>6700</v>
      </c>
      <c r="S97" s="250">
        <v>-6700</v>
      </c>
      <c r="T97" s="33"/>
      <c r="U97" s="33"/>
    </row>
    <row r="98" spans="1:21" x14ac:dyDescent="0.25">
      <c r="A98" s="9"/>
      <c r="B98" s="9" t="s">
        <v>373</v>
      </c>
      <c r="C98" s="250" t="s">
        <v>125</v>
      </c>
      <c r="D98" s="250" t="s">
        <v>125</v>
      </c>
      <c r="E98" s="250" t="s">
        <v>125</v>
      </c>
      <c r="F98" s="250" t="s">
        <v>125</v>
      </c>
      <c r="G98" s="250" t="s">
        <v>125</v>
      </c>
      <c r="H98" s="250" t="s">
        <v>125</v>
      </c>
      <c r="I98" s="250">
        <v>131635.5</v>
      </c>
      <c r="J98" s="250">
        <v>137041</v>
      </c>
      <c r="K98" s="250">
        <v>370141</v>
      </c>
      <c r="L98" s="250">
        <v>332800</v>
      </c>
      <c r="M98" s="250">
        <v>259699</v>
      </c>
      <c r="N98" s="250">
        <v>218976</v>
      </c>
      <c r="O98" s="250">
        <v>104811.8</v>
      </c>
      <c r="P98" s="251">
        <v>97722</v>
      </c>
      <c r="Q98" s="250">
        <v>15130</v>
      </c>
      <c r="R98" s="251">
        <v>79976</v>
      </c>
      <c r="S98" s="250">
        <v>95352</v>
      </c>
      <c r="T98" s="33"/>
      <c r="U98" s="33"/>
    </row>
    <row r="99" spans="1:21" x14ac:dyDescent="0.25">
      <c r="A99" s="15" t="s">
        <v>501</v>
      </c>
      <c r="B99" s="9"/>
      <c r="C99" s="250" t="s">
        <v>125</v>
      </c>
      <c r="D99" s="250" t="s">
        <v>125</v>
      </c>
      <c r="E99" s="250" t="s">
        <v>125</v>
      </c>
      <c r="F99" s="250" t="s">
        <v>125</v>
      </c>
      <c r="G99" s="250" t="s">
        <v>125</v>
      </c>
      <c r="H99" s="250" t="s">
        <v>125</v>
      </c>
      <c r="I99" s="252" t="s">
        <v>125</v>
      </c>
      <c r="J99" s="252" t="s">
        <v>125</v>
      </c>
      <c r="K99" s="252">
        <v>54</v>
      </c>
      <c r="L99" s="252">
        <v>28</v>
      </c>
      <c r="M99" s="252">
        <v>23</v>
      </c>
      <c r="N99" s="252">
        <v>3</v>
      </c>
      <c r="O99" s="253" t="s">
        <v>498</v>
      </c>
      <c r="P99" s="253" t="s">
        <v>498</v>
      </c>
      <c r="Q99" s="252" t="s">
        <v>498</v>
      </c>
      <c r="R99" s="252" t="s">
        <v>498</v>
      </c>
      <c r="S99" s="252" t="s">
        <v>498</v>
      </c>
      <c r="T99" s="33"/>
      <c r="U99" s="33"/>
    </row>
    <row r="100" spans="1:21" x14ac:dyDescent="0.25">
      <c r="A100" s="9"/>
      <c r="B100" s="9" t="s">
        <v>370</v>
      </c>
      <c r="C100" s="250" t="s">
        <v>125</v>
      </c>
      <c r="D100" s="250" t="s">
        <v>125</v>
      </c>
      <c r="E100" s="250" t="s">
        <v>125</v>
      </c>
      <c r="F100" s="250" t="s">
        <v>125</v>
      </c>
      <c r="G100" s="250" t="s">
        <v>125</v>
      </c>
      <c r="H100" s="250" t="s">
        <v>125</v>
      </c>
      <c r="I100" s="252" t="s">
        <v>125</v>
      </c>
      <c r="J100" s="252" t="s">
        <v>125</v>
      </c>
      <c r="K100" s="252">
        <v>24</v>
      </c>
      <c r="L100" s="252">
        <v>15</v>
      </c>
      <c r="M100" s="252">
        <v>10</v>
      </c>
      <c r="N100" s="252">
        <v>2</v>
      </c>
      <c r="O100" s="253" t="s">
        <v>498</v>
      </c>
      <c r="P100" s="253" t="s">
        <v>498</v>
      </c>
      <c r="Q100" s="252" t="s">
        <v>498</v>
      </c>
      <c r="R100" s="252" t="s">
        <v>498</v>
      </c>
      <c r="S100" s="252" t="s">
        <v>498</v>
      </c>
      <c r="T100" s="33"/>
      <c r="U100" s="33"/>
    </row>
    <row r="101" spans="1:21" x14ac:dyDescent="0.25">
      <c r="A101" s="9"/>
      <c r="B101" s="9" t="s">
        <v>371</v>
      </c>
      <c r="C101" s="250" t="s">
        <v>125</v>
      </c>
      <c r="D101" s="250" t="s">
        <v>125</v>
      </c>
      <c r="E101" s="250" t="s">
        <v>125</v>
      </c>
      <c r="F101" s="250" t="s">
        <v>125</v>
      </c>
      <c r="G101" s="250" t="s">
        <v>125</v>
      </c>
      <c r="H101" s="250" t="s">
        <v>125</v>
      </c>
      <c r="I101" s="252" t="s">
        <v>125</v>
      </c>
      <c r="J101" s="252" t="s">
        <v>125</v>
      </c>
      <c r="K101" s="252">
        <v>10</v>
      </c>
      <c r="L101" s="252">
        <v>4</v>
      </c>
      <c r="M101" s="252">
        <v>1</v>
      </c>
      <c r="N101" s="252">
        <v>0</v>
      </c>
      <c r="O101" s="253" t="s">
        <v>498</v>
      </c>
      <c r="P101" s="253" t="s">
        <v>498</v>
      </c>
      <c r="Q101" s="252" t="s">
        <v>498</v>
      </c>
      <c r="R101" s="252" t="s">
        <v>498</v>
      </c>
      <c r="S101" s="252" t="s">
        <v>498</v>
      </c>
      <c r="T101" s="33"/>
      <c r="U101" s="33"/>
    </row>
    <row r="102" spans="1:21" x14ac:dyDescent="0.25">
      <c r="A102" s="9"/>
      <c r="B102" s="9" t="s">
        <v>372</v>
      </c>
      <c r="C102" s="250" t="s">
        <v>125</v>
      </c>
      <c r="D102" s="250" t="s">
        <v>125</v>
      </c>
      <c r="E102" s="250" t="s">
        <v>125</v>
      </c>
      <c r="F102" s="250" t="s">
        <v>125</v>
      </c>
      <c r="G102" s="250" t="s">
        <v>125</v>
      </c>
      <c r="H102" s="250" t="s">
        <v>125</v>
      </c>
      <c r="I102" s="252" t="s">
        <v>125</v>
      </c>
      <c r="J102" s="252" t="s">
        <v>125</v>
      </c>
      <c r="K102" s="252">
        <v>0</v>
      </c>
      <c r="L102" s="252">
        <v>0</v>
      </c>
      <c r="M102" s="252">
        <v>0</v>
      </c>
      <c r="N102" s="252">
        <v>0</v>
      </c>
      <c r="O102" s="253" t="s">
        <v>498</v>
      </c>
      <c r="P102" s="253" t="s">
        <v>498</v>
      </c>
      <c r="Q102" s="252" t="s">
        <v>498</v>
      </c>
      <c r="R102" s="252" t="s">
        <v>498</v>
      </c>
      <c r="S102" s="252" t="s">
        <v>498</v>
      </c>
      <c r="T102" s="33"/>
      <c r="U102" s="33"/>
    </row>
    <row r="103" spans="1:21" x14ac:dyDescent="0.25">
      <c r="A103" s="9"/>
      <c r="B103" s="9" t="s">
        <v>373</v>
      </c>
      <c r="C103" s="250" t="s">
        <v>125</v>
      </c>
      <c r="D103" s="250" t="s">
        <v>125</v>
      </c>
      <c r="E103" s="250" t="s">
        <v>125</v>
      </c>
      <c r="F103" s="250" t="s">
        <v>125</v>
      </c>
      <c r="G103" s="250" t="s">
        <v>125</v>
      </c>
      <c r="H103" s="250" t="s">
        <v>125</v>
      </c>
      <c r="I103" s="250" t="s">
        <v>125</v>
      </c>
      <c r="J103" s="250" t="s">
        <v>125</v>
      </c>
      <c r="K103" s="252">
        <v>20</v>
      </c>
      <c r="L103" s="252">
        <v>9</v>
      </c>
      <c r="M103" s="252">
        <v>12</v>
      </c>
      <c r="N103" s="252">
        <v>1</v>
      </c>
      <c r="O103" s="251" t="s">
        <v>498</v>
      </c>
      <c r="P103" s="251" t="s">
        <v>498</v>
      </c>
      <c r="Q103" s="250" t="s">
        <v>498</v>
      </c>
      <c r="R103" s="250" t="s">
        <v>498</v>
      </c>
      <c r="S103" s="250" t="s">
        <v>498</v>
      </c>
      <c r="T103" s="33"/>
      <c r="U103" s="33"/>
    </row>
    <row r="104" spans="1:21" x14ac:dyDescent="0.25">
      <c r="A104" s="9" t="s">
        <v>502</v>
      </c>
      <c r="B104" s="9"/>
      <c r="C104" s="250" t="s">
        <v>125</v>
      </c>
      <c r="D104" s="250" t="s">
        <v>125</v>
      </c>
      <c r="E104" s="250" t="s">
        <v>125</v>
      </c>
      <c r="F104" s="250" t="s">
        <v>125</v>
      </c>
      <c r="G104" s="250" t="s">
        <v>125</v>
      </c>
      <c r="H104" s="250" t="s">
        <v>125</v>
      </c>
      <c r="I104" s="250" t="s">
        <v>125</v>
      </c>
      <c r="J104" s="250">
        <v>2839329</v>
      </c>
      <c r="K104" s="250">
        <v>1656085</v>
      </c>
      <c r="L104" s="250">
        <v>1371400</v>
      </c>
      <c r="M104" s="250">
        <v>711145</v>
      </c>
      <c r="N104" s="250">
        <v>68723</v>
      </c>
      <c r="O104" s="251" t="s">
        <v>498</v>
      </c>
      <c r="P104" s="251" t="s">
        <v>498</v>
      </c>
      <c r="Q104" s="250" t="s">
        <v>498</v>
      </c>
      <c r="R104" s="250" t="s">
        <v>498</v>
      </c>
      <c r="S104" s="250" t="s">
        <v>498</v>
      </c>
      <c r="T104" s="33"/>
      <c r="U104" s="33"/>
    </row>
    <row r="105" spans="1:21" x14ac:dyDescent="0.25">
      <c r="A105" s="17" t="s">
        <v>7</v>
      </c>
      <c r="B105" s="670"/>
      <c r="C105" s="41" t="s">
        <v>11</v>
      </c>
      <c r="D105" s="41" t="s">
        <v>25</v>
      </c>
      <c r="E105" s="41" t="s">
        <v>26</v>
      </c>
      <c r="F105" s="41" t="s">
        <v>27</v>
      </c>
      <c r="G105" s="41" t="s">
        <v>12</v>
      </c>
      <c r="H105" s="41" t="s">
        <v>13</v>
      </c>
      <c r="I105" s="41" t="s">
        <v>14</v>
      </c>
      <c r="J105" s="41" t="s">
        <v>15</v>
      </c>
      <c r="K105" s="41" t="s">
        <v>16</v>
      </c>
      <c r="L105" s="41" t="s">
        <v>17</v>
      </c>
      <c r="M105" s="41" t="s">
        <v>18</v>
      </c>
      <c r="N105" s="41" t="s">
        <v>19</v>
      </c>
      <c r="O105" s="669" t="s">
        <v>497</v>
      </c>
      <c r="P105" s="669" t="s">
        <v>746</v>
      </c>
      <c r="Q105" s="41" t="s">
        <v>833</v>
      </c>
      <c r="R105" s="478" t="s">
        <v>913</v>
      </c>
      <c r="S105" s="478" t="s">
        <v>980</v>
      </c>
      <c r="T105" s="246"/>
      <c r="U105" s="246"/>
    </row>
    <row r="106" spans="1:21" x14ac:dyDescent="0.25">
      <c r="A106" s="9" t="s">
        <v>701</v>
      </c>
      <c r="B106" s="9"/>
      <c r="C106" s="250">
        <v>3817000</v>
      </c>
      <c r="D106" s="250">
        <v>3102000</v>
      </c>
      <c r="E106" s="250">
        <v>2505000</v>
      </c>
      <c r="F106" s="250">
        <v>3044000</v>
      </c>
      <c r="G106" s="250">
        <v>2637000</v>
      </c>
      <c r="H106" s="250">
        <v>2396000</v>
      </c>
      <c r="I106" s="250">
        <v>2965978.95</v>
      </c>
      <c r="J106" s="250">
        <v>2414591</v>
      </c>
      <c r="K106" s="250">
        <v>1832701</v>
      </c>
      <c r="L106" s="250">
        <v>2279200</v>
      </c>
      <c r="M106" s="250">
        <v>1345491</v>
      </c>
      <c r="N106" s="250">
        <v>630598</v>
      </c>
      <c r="O106" s="251">
        <v>579181.24</v>
      </c>
      <c r="P106" s="251">
        <v>987745</v>
      </c>
      <c r="Q106" s="250">
        <v>904812</v>
      </c>
      <c r="R106" s="251">
        <v>883598</v>
      </c>
      <c r="S106" s="250">
        <f>SUM(S107:S110)</f>
        <v>712599</v>
      </c>
      <c r="T106" s="33"/>
      <c r="U106" s="33"/>
    </row>
    <row r="107" spans="1:21" x14ac:dyDescent="0.25">
      <c r="A107" s="9"/>
      <c r="B107" s="9" t="s">
        <v>370</v>
      </c>
      <c r="C107" s="250" t="s">
        <v>125</v>
      </c>
      <c r="D107" s="250" t="s">
        <v>125</v>
      </c>
      <c r="E107" s="250" t="s">
        <v>125</v>
      </c>
      <c r="F107" s="250" t="s">
        <v>125</v>
      </c>
      <c r="G107" s="250" t="s">
        <v>125</v>
      </c>
      <c r="H107" s="250" t="s">
        <v>125</v>
      </c>
      <c r="I107" s="250">
        <v>1260383.58</v>
      </c>
      <c r="J107" s="250">
        <v>1030026</v>
      </c>
      <c r="K107" s="250">
        <v>789946</v>
      </c>
      <c r="L107" s="250">
        <v>1061500</v>
      </c>
      <c r="M107" s="250">
        <v>992109</v>
      </c>
      <c r="N107" s="250">
        <v>395551</v>
      </c>
      <c r="O107" s="251">
        <v>289862</v>
      </c>
      <c r="P107" s="251">
        <v>801683</v>
      </c>
      <c r="Q107" s="250">
        <v>768675</v>
      </c>
      <c r="R107" s="251">
        <v>800615</v>
      </c>
      <c r="S107" s="250">
        <v>584783</v>
      </c>
      <c r="T107" s="33"/>
      <c r="U107" s="33"/>
    </row>
    <row r="108" spans="1:21" x14ac:dyDescent="0.25">
      <c r="A108" s="9"/>
      <c r="B108" s="9" t="s">
        <v>371</v>
      </c>
      <c r="C108" s="250" t="s">
        <v>125</v>
      </c>
      <c r="D108" s="250" t="s">
        <v>125</v>
      </c>
      <c r="E108" s="250" t="s">
        <v>125</v>
      </c>
      <c r="F108" s="250" t="s">
        <v>125</v>
      </c>
      <c r="G108" s="250" t="s">
        <v>125</v>
      </c>
      <c r="H108" s="250" t="s">
        <v>125</v>
      </c>
      <c r="I108" s="250">
        <v>8370</v>
      </c>
      <c r="J108" s="250">
        <v>40000</v>
      </c>
      <c r="K108" s="250">
        <v>0</v>
      </c>
      <c r="L108" s="250">
        <v>170100</v>
      </c>
      <c r="M108" s="250">
        <v>2552</v>
      </c>
      <c r="N108" s="250">
        <v>0</v>
      </c>
      <c r="O108" s="251">
        <v>121716</v>
      </c>
      <c r="P108" s="251">
        <v>0</v>
      </c>
      <c r="Q108" s="652" t="s">
        <v>125</v>
      </c>
      <c r="R108" s="251">
        <v>0</v>
      </c>
      <c r="S108" s="250">
        <v>0</v>
      </c>
      <c r="T108" s="33"/>
      <c r="U108" s="33"/>
    </row>
    <row r="109" spans="1:21" x14ac:dyDescent="0.25">
      <c r="A109" s="9"/>
      <c r="B109" s="9" t="s">
        <v>372</v>
      </c>
      <c r="C109" s="250" t="s">
        <v>125</v>
      </c>
      <c r="D109" s="250" t="s">
        <v>125</v>
      </c>
      <c r="E109" s="250" t="s">
        <v>125</v>
      </c>
      <c r="F109" s="250" t="s">
        <v>125</v>
      </c>
      <c r="G109" s="250" t="s">
        <v>125</v>
      </c>
      <c r="H109" s="250" t="s">
        <v>125</v>
      </c>
      <c r="I109" s="250">
        <v>1595896.48</v>
      </c>
      <c r="J109" s="250">
        <v>1123405</v>
      </c>
      <c r="K109" s="250">
        <v>831037</v>
      </c>
      <c r="L109" s="250">
        <v>787100</v>
      </c>
      <c r="M109" s="250">
        <v>115911</v>
      </c>
      <c r="N109" s="250">
        <v>89130</v>
      </c>
      <c r="O109" s="251">
        <v>0</v>
      </c>
      <c r="P109" s="251">
        <v>52500</v>
      </c>
      <c r="Q109" s="250">
        <v>93059</v>
      </c>
      <c r="R109" s="251">
        <v>0</v>
      </c>
      <c r="S109" s="250">
        <v>0</v>
      </c>
      <c r="T109" s="33"/>
      <c r="U109" s="33"/>
    </row>
    <row r="110" spans="1:21" x14ac:dyDescent="0.25">
      <c r="A110" s="9"/>
      <c r="B110" s="9" t="s">
        <v>373</v>
      </c>
      <c r="C110" s="250" t="s">
        <v>125</v>
      </c>
      <c r="D110" s="250" t="s">
        <v>125</v>
      </c>
      <c r="E110" s="250" t="s">
        <v>125</v>
      </c>
      <c r="F110" s="250" t="s">
        <v>125</v>
      </c>
      <c r="G110" s="250" t="s">
        <v>125</v>
      </c>
      <c r="H110" s="250" t="s">
        <v>125</v>
      </c>
      <c r="I110" s="250">
        <v>101328.89</v>
      </c>
      <c r="J110" s="250">
        <v>221160</v>
      </c>
      <c r="K110" s="250">
        <v>211718</v>
      </c>
      <c r="L110" s="250">
        <v>260500</v>
      </c>
      <c r="M110" s="250">
        <v>234919</v>
      </c>
      <c r="N110" s="250">
        <v>145917</v>
      </c>
      <c r="O110" s="250">
        <v>167603.24</v>
      </c>
      <c r="P110" s="251">
        <v>133562</v>
      </c>
      <c r="Q110" s="250">
        <v>43078</v>
      </c>
      <c r="R110" s="251">
        <v>82983</v>
      </c>
      <c r="S110" s="250">
        <v>127816</v>
      </c>
      <c r="T110" s="33"/>
      <c r="U110" s="33"/>
    </row>
    <row r="111" spans="1:21" x14ac:dyDescent="0.25">
      <c r="A111" s="15" t="s">
        <v>501</v>
      </c>
      <c r="B111" s="9"/>
      <c r="C111" s="250" t="s">
        <v>125</v>
      </c>
      <c r="D111" s="250" t="s">
        <v>125</v>
      </c>
      <c r="E111" s="250" t="s">
        <v>125</v>
      </c>
      <c r="F111" s="250" t="s">
        <v>125</v>
      </c>
      <c r="G111" s="250" t="s">
        <v>125</v>
      </c>
      <c r="H111" s="250" t="s">
        <v>125</v>
      </c>
      <c r="I111" s="252" t="s">
        <v>125</v>
      </c>
      <c r="J111" s="252" t="s">
        <v>125</v>
      </c>
      <c r="K111" s="252">
        <v>39</v>
      </c>
      <c r="L111" s="252">
        <v>25</v>
      </c>
      <c r="M111" s="252">
        <v>23</v>
      </c>
      <c r="N111" s="252">
        <v>5</v>
      </c>
      <c r="O111" s="253" t="s">
        <v>498</v>
      </c>
      <c r="P111" s="253" t="s">
        <v>498</v>
      </c>
      <c r="Q111" s="252" t="s">
        <v>498</v>
      </c>
      <c r="R111" s="252" t="s">
        <v>498</v>
      </c>
      <c r="S111" s="252" t="s">
        <v>498</v>
      </c>
      <c r="T111" s="33"/>
      <c r="U111" s="33"/>
    </row>
    <row r="112" spans="1:21" x14ac:dyDescent="0.25">
      <c r="A112" s="9"/>
      <c r="B112" s="9" t="s">
        <v>370</v>
      </c>
      <c r="C112" s="250" t="s">
        <v>125</v>
      </c>
      <c r="D112" s="250" t="s">
        <v>125</v>
      </c>
      <c r="E112" s="250" t="s">
        <v>125</v>
      </c>
      <c r="F112" s="250" t="s">
        <v>125</v>
      </c>
      <c r="G112" s="250" t="s">
        <v>125</v>
      </c>
      <c r="H112" s="250" t="s">
        <v>125</v>
      </c>
      <c r="I112" s="252" t="s">
        <v>125</v>
      </c>
      <c r="J112" s="252" t="s">
        <v>125</v>
      </c>
      <c r="K112" s="252">
        <v>12</v>
      </c>
      <c r="L112" s="252">
        <v>12</v>
      </c>
      <c r="M112" s="252">
        <v>17</v>
      </c>
      <c r="N112" s="252">
        <v>3</v>
      </c>
      <c r="O112" s="253" t="s">
        <v>498</v>
      </c>
      <c r="P112" s="253" t="s">
        <v>498</v>
      </c>
      <c r="Q112" s="252" t="s">
        <v>498</v>
      </c>
      <c r="R112" s="252" t="s">
        <v>498</v>
      </c>
      <c r="S112" s="252" t="s">
        <v>498</v>
      </c>
      <c r="T112" s="33"/>
      <c r="U112" s="33"/>
    </row>
    <row r="113" spans="1:21" x14ac:dyDescent="0.25">
      <c r="A113" s="9"/>
      <c r="B113" s="9" t="s">
        <v>371</v>
      </c>
      <c r="C113" s="250" t="s">
        <v>125</v>
      </c>
      <c r="D113" s="250" t="s">
        <v>125</v>
      </c>
      <c r="E113" s="250" t="s">
        <v>125</v>
      </c>
      <c r="F113" s="250" t="s">
        <v>125</v>
      </c>
      <c r="G113" s="250" t="s">
        <v>125</v>
      </c>
      <c r="H113" s="250" t="s">
        <v>125</v>
      </c>
      <c r="I113" s="252" t="s">
        <v>125</v>
      </c>
      <c r="J113" s="252" t="s">
        <v>125</v>
      </c>
      <c r="K113" s="252">
        <v>2</v>
      </c>
      <c r="L113" s="252">
        <v>2</v>
      </c>
      <c r="M113" s="252">
        <v>2</v>
      </c>
      <c r="N113" s="252">
        <v>1</v>
      </c>
      <c r="O113" s="253" t="s">
        <v>498</v>
      </c>
      <c r="P113" s="253" t="s">
        <v>498</v>
      </c>
      <c r="Q113" s="252" t="s">
        <v>498</v>
      </c>
      <c r="R113" s="252" t="s">
        <v>498</v>
      </c>
      <c r="S113" s="252" t="s">
        <v>498</v>
      </c>
      <c r="T113" s="33"/>
      <c r="U113" s="33"/>
    </row>
    <row r="114" spans="1:21" x14ac:dyDescent="0.25">
      <c r="A114" s="9"/>
      <c r="B114" s="9" t="s">
        <v>372</v>
      </c>
      <c r="C114" s="250" t="s">
        <v>125</v>
      </c>
      <c r="D114" s="250" t="s">
        <v>125</v>
      </c>
      <c r="E114" s="250" t="s">
        <v>125</v>
      </c>
      <c r="F114" s="250" t="s">
        <v>125</v>
      </c>
      <c r="G114" s="250" t="s">
        <v>125</v>
      </c>
      <c r="H114" s="250" t="s">
        <v>125</v>
      </c>
      <c r="I114" s="252" t="s">
        <v>125</v>
      </c>
      <c r="J114" s="252" t="s">
        <v>125</v>
      </c>
      <c r="K114" s="252">
        <v>6</v>
      </c>
      <c r="L114" s="252">
        <v>1</v>
      </c>
      <c r="M114" s="252">
        <v>0</v>
      </c>
      <c r="N114" s="252">
        <v>1</v>
      </c>
      <c r="O114" s="253" t="s">
        <v>498</v>
      </c>
      <c r="P114" s="253" t="s">
        <v>498</v>
      </c>
      <c r="Q114" s="252" t="s">
        <v>498</v>
      </c>
      <c r="R114" s="252" t="s">
        <v>498</v>
      </c>
      <c r="S114" s="252" t="s">
        <v>498</v>
      </c>
      <c r="T114" s="33"/>
      <c r="U114" s="33"/>
    </row>
    <row r="115" spans="1:21" x14ac:dyDescent="0.25">
      <c r="A115" s="9"/>
      <c r="B115" s="9" t="s">
        <v>373</v>
      </c>
      <c r="C115" s="250" t="s">
        <v>125</v>
      </c>
      <c r="D115" s="250" t="s">
        <v>125</v>
      </c>
      <c r="E115" s="250" t="s">
        <v>125</v>
      </c>
      <c r="F115" s="250" t="s">
        <v>125</v>
      </c>
      <c r="G115" s="250" t="s">
        <v>125</v>
      </c>
      <c r="H115" s="250" t="s">
        <v>125</v>
      </c>
      <c r="I115" s="250" t="s">
        <v>125</v>
      </c>
      <c r="J115" s="250" t="s">
        <v>125</v>
      </c>
      <c r="K115" s="252">
        <v>19</v>
      </c>
      <c r="L115" s="252">
        <v>10</v>
      </c>
      <c r="M115" s="252">
        <v>4</v>
      </c>
      <c r="N115" s="252">
        <v>0</v>
      </c>
      <c r="O115" s="251" t="s">
        <v>498</v>
      </c>
      <c r="P115" s="251" t="s">
        <v>498</v>
      </c>
      <c r="Q115" s="250" t="s">
        <v>498</v>
      </c>
      <c r="R115" s="250" t="s">
        <v>498</v>
      </c>
      <c r="S115" s="250" t="s">
        <v>498</v>
      </c>
      <c r="T115" s="33"/>
      <c r="U115" s="33"/>
    </row>
    <row r="116" spans="1:21" x14ac:dyDescent="0.25">
      <c r="A116" s="9" t="s">
        <v>502</v>
      </c>
      <c r="B116" s="9"/>
      <c r="C116" s="250" t="s">
        <v>125</v>
      </c>
      <c r="D116" s="250" t="s">
        <v>125</v>
      </c>
      <c r="E116" s="250" t="s">
        <v>125</v>
      </c>
      <c r="F116" s="250" t="s">
        <v>125</v>
      </c>
      <c r="G116" s="250" t="s">
        <v>125</v>
      </c>
      <c r="H116" s="250" t="s">
        <v>125</v>
      </c>
      <c r="I116" s="250" t="s">
        <v>125</v>
      </c>
      <c r="J116" s="250">
        <v>3101127</v>
      </c>
      <c r="K116" s="250">
        <v>1275222</v>
      </c>
      <c r="L116" s="250">
        <v>974000</v>
      </c>
      <c r="M116" s="250">
        <v>857000</v>
      </c>
      <c r="N116" s="250">
        <v>131600</v>
      </c>
      <c r="O116" s="251" t="s">
        <v>498</v>
      </c>
      <c r="P116" s="251" t="s">
        <v>498</v>
      </c>
      <c r="Q116" s="250" t="s">
        <v>498</v>
      </c>
      <c r="R116" s="250" t="s">
        <v>498</v>
      </c>
      <c r="S116" s="250" t="s">
        <v>498</v>
      </c>
      <c r="T116" s="33"/>
      <c r="U116" s="33"/>
    </row>
    <row r="117" spans="1:21" x14ac:dyDescent="0.25">
      <c r="A117" s="17" t="s">
        <v>9</v>
      </c>
      <c r="B117" s="41"/>
      <c r="C117" s="28" t="s">
        <v>11</v>
      </c>
      <c r="D117" s="28" t="s">
        <v>25</v>
      </c>
      <c r="E117" s="28" t="s">
        <v>26</v>
      </c>
      <c r="F117" s="28" t="s">
        <v>27</v>
      </c>
      <c r="G117" s="28" t="s">
        <v>12</v>
      </c>
      <c r="H117" s="28" t="s">
        <v>13</v>
      </c>
      <c r="I117" s="28" t="s">
        <v>14</v>
      </c>
      <c r="J117" s="28" t="s">
        <v>15</v>
      </c>
      <c r="K117" s="28" t="s">
        <v>16</v>
      </c>
      <c r="L117" s="28" t="s">
        <v>17</v>
      </c>
      <c r="M117" s="28" t="s">
        <v>18</v>
      </c>
      <c r="N117" s="28" t="s">
        <v>19</v>
      </c>
      <c r="O117" s="48" t="s">
        <v>497</v>
      </c>
      <c r="P117" s="669" t="s">
        <v>746</v>
      </c>
      <c r="Q117" s="41" t="s">
        <v>833</v>
      </c>
      <c r="R117" s="478" t="s">
        <v>913</v>
      </c>
      <c r="S117" s="478" t="s">
        <v>980</v>
      </c>
      <c r="T117" s="246"/>
      <c r="U117" s="246"/>
    </row>
    <row r="118" spans="1:21" x14ac:dyDescent="0.25">
      <c r="A118" s="9" t="s">
        <v>701</v>
      </c>
      <c r="B118" s="9"/>
      <c r="C118" s="250">
        <v>3154000</v>
      </c>
      <c r="D118" s="250">
        <v>3282000</v>
      </c>
      <c r="E118" s="250">
        <v>3837000</v>
      </c>
      <c r="F118" s="250">
        <v>3630000</v>
      </c>
      <c r="G118" s="250">
        <v>2419000</v>
      </c>
      <c r="H118" s="250">
        <v>1945000</v>
      </c>
      <c r="I118" s="250">
        <v>1876435.5800000003</v>
      </c>
      <c r="J118" s="250">
        <v>2034507</v>
      </c>
      <c r="K118" s="250">
        <v>3351593</v>
      </c>
      <c r="L118" s="250">
        <v>2675400</v>
      </c>
      <c r="M118" s="250">
        <v>1220371</v>
      </c>
      <c r="N118" s="250">
        <v>1283523</v>
      </c>
      <c r="O118" s="251">
        <v>1036975.01</v>
      </c>
      <c r="P118" s="251">
        <v>1339326</v>
      </c>
      <c r="Q118" s="250">
        <v>1997288</v>
      </c>
      <c r="R118" s="251">
        <v>1934233</v>
      </c>
      <c r="S118" s="250">
        <f>SUM(S119:S122)</f>
        <v>1754516</v>
      </c>
      <c r="T118" s="33"/>
      <c r="U118" s="33"/>
    </row>
    <row r="119" spans="1:21" x14ac:dyDescent="0.25">
      <c r="A119" s="9"/>
      <c r="B119" s="9" t="s">
        <v>370</v>
      </c>
      <c r="C119" s="250" t="s">
        <v>125</v>
      </c>
      <c r="D119" s="250" t="s">
        <v>125</v>
      </c>
      <c r="E119" s="250" t="s">
        <v>125</v>
      </c>
      <c r="F119" s="250" t="s">
        <v>125</v>
      </c>
      <c r="G119" s="250" t="s">
        <v>125</v>
      </c>
      <c r="H119" s="250" t="s">
        <v>125</v>
      </c>
      <c r="I119" s="250">
        <v>644850.24</v>
      </c>
      <c r="J119" s="250">
        <v>765852</v>
      </c>
      <c r="K119" s="250">
        <v>2071638</v>
      </c>
      <c r="L119" s="250">
        <v>1677100</v>
      </c>
      <c r="M119" s="250">
        <v>1083098</v>
      </c>
      <c r="N119" s="250">
        <v>1161480</v>
      </c>
      <c r="O119" s="251">
        <v>721740</v>
      </c>
      <c r="P119" s="251">
        <v>1017945</v>
      </c>
      <c r="Q119" s="250">
        <v>1604218</v>
      </c>
      <c r="R119" s="251">
        <v>1378630</v>
      </c>
      <c r="S119" s="250">
        <v>1322189</v>
      </c>
      <c r="T119" s="33"/>
      <c r="U119" s="33"/>
    </row>
    <row r="120" spans="1:21" x14ac:dyDescent="0.25">
      <c r="A120" s="9"/>
      <c r="B120" s="9" t="s">
        <v>371</v>
      </c>
      <c r="C120" s="250" t="s">
        <v>125</v>
      </c>
      <c r="D120" s="250" t="s">
        <v>125</v>
      </c>
      <c r="E120" s="250" t="s">
        <v>125</v>
      </c>
      <c r="F120" s="250" t="s">
        <v>125</v>
      </c>
      <c r="G120" s="250" t="s">
        <v>125</v>
      </c>
      <c r="H120" s="250" t="s">
        <v>125</v>
      </c>
      <c r="I120" s="250">
        <v>627011.88</v>
      </c>
      <c r="J120" s="250">
        <v>79344</v>
      </c>
      <c r="K120" s="250">
        <v>185797</v>
      </c>
      <c r="L120" s="250">
        <v>99300</v>
      </c>
      <c r="M120" s="250">
        <v>33044</v>
      </c>
      <c r="N120" s="250">
        <v>20681</v>
      </c>
      <c r="O120" s="251">
        <v>0</v>
      </c>
      <c r="P120" s="251">
        <v>0</v>
      </c>
      <c r="Q120" s="250">
        <v>0</v>
      </c>
      <c r="R120" s="251">
        <v>0</v>
      </c>
      <c r="S120" s="250">
        <v>0</v>
      </c>
      <c r="T120" s="33"/>
      <c r="U120" s="33"/>
    </row>
    <row r="121" spans="1:21" x14ac:dyDescent="0.25">
      <c r="A121" s="9"/>
      <c r="B121" s="9" t="s">
        <v>372</v>
      </c>
      <c r="C121" s="250" t="s">
        <v>125</v>
      </c>
      <c r="D121" s="250" t="s">
        <v>125</v>
      </c>
      <c r="E121" s="250" t="s">
        <v>125</v>
      </c>
      <c r="F121" s="250" t="s">
        <v>125</v>
      </c>
      <c r="G121" s="250" t="s">
        <v>125</v>
      </c>
      <c r="H121" s="250" t="s">
        <v>125</v>
      </c>
      <c r="I121" s="250">
        <v>643998.12</v>
      </c>
      <c r="J121" s="250">
        <v>1120066</v>
      </c>
      <c r="K121" s="250">
        <v>1013737</v>
      </c>
      <c r="L121" s="250">
        <v>807200</v>
      </c>
      <c r="M121" s="250">
        <v>45516</v>
      </c>
      <c r="N121" s="250">
        <v>3362</v>
      </c>
      <c r="O121" s="251">
        <v>5560.0300000000007</v>
      </c>
      <c r="P121" s="251">
        <v>0</v>
      </c>
      <c r="Q121" s="250">
        <v>82358</v>
      </c>
      <c r="R121" s="251">
        <v>0</v>
      </c>
      <c r="S121" s="250">
        <v>0</v>
      </c>
      <c r="T121" s="33"/>
      <c r="U121" s="33"/>
    </row>
    <row r="122" spans="1:21" x14ac:dyDescent="0.25">
      <c r="A122" s="9"/>
      <c r="B122" s="9" t="s">
        <v>373</v>
      </c>
      <c r="C122" s="250" t="s">
        <v>125</v>
      </c>
      <c r="D122" s="250" t="s">
        <v>125</v>
      </c>
      <c r="E122" s="250" t="s">
        <v>125</v>
      </c>
      <c r="F122" s="250" t="s">
        <v>125</v>
      </c>
      <c r="G122" s="250" t="s">
        <v>125</v>
      </c>
      <c r="H122" s="250" t="s">
        <v>125</v>
      </c>
      <c r="I122" s="250">
        <v>-39424.660000000003</v>
      </c>
      <c r="J122" s="250">
        <v>69245</v>
      </c>
      <c r="K122" s="250">
        <v>80421</v>
      </c>
      <c r="L122" s="250">
        <v>91800</v>
      </c>
      <c r="M122" s="250">
        <v>58713</v>
      </c>
      <c r="N122" s="250">
        <v>98000</v>
      </c>
      <c r="O122" s="250">
        <v>309674.98</v>
      </c>
      <c r="P122" s="251">
        <v>321381</v>
      </c>
      <c r="Q122" s="250">
        <v>310712</v>
      </c>
      <c r="R122" s="251">
        <v>555603</v>
      </c>
      <c r="S122" s="250">
        <v>432327</v>
      </c>
      <c r="T122" s="33"/>
      <c r="U122" s="33"/>
    </row>
    <row r="123" spans="1:21" x14ac:dyDescent="0.25">
      <c r="A123" s="15" t="s">
        <v>501</v>
      </c>
      <c r="B123" s="9"/>
      <c r="C123" s="250" t="s">
        <v>125</v>
      </c>
      <c r="D123" s="250" t="s">
        <v>125</v>
      </c>
      <c r="E123" s="250" t="s">
        <v>125</v>
      </c>
      <c r="F123" s="250" t="s">
        <v>125</v>
      </c>
      <c r="G123" s="250" t="s">
        <v>125</v>
      </c>
      <c r="H123" s="250" t="s">
        <v>125</v>
      </c>
      <c r="I123" s="252" t="s">
        <v>125</v>
      </c>
      <c r="J123" s="252" t="s">
        <v>125</v>
      </c>
      <c r="K123" s="252">
        <v>59</v>
      </c>
      <c r="L123" s="252">
        <v>47</v>
      </c>
      <c r="M123" s="252">
        <v>33</v>
      </c>
      <c r="N123" s="252">
        <v>4</v>
      </c>
      <c r="O123" s="253" t="s">
        <v>498</v>
      </c>
      <c r="P123" s="253" t="s">
        <v>498</v>
      </c>
      <c r="Q123" s="252" t="s">
        <v>498</v>
      </c>
      <c r="R123" s="252" t="s">
        <v>498</v>
      </c>
      <c r="S123" s="252" t="s">
        <v>498</v>
      </c>
      <c r="T123" s="33"/>
      <c r="U123" s="33"/>
    </row>
    <row r="124" spans="1:21" x14ac:dyDescent="0.25">
      <c r="A124" s="9"/>
      <c r="B124" s="9" t="s">
        <v>370</v>
      </c>
      <c r="C124" s="250" t="s">
        <v>125</v>
      </c>
      <c r="D124" s="250" t="s">
        <v>125</v>
      </c>
      <c r="E124" s="250" t="s">
        <v>125</v>
      </c>
      <c r="F124" s="250" t="s">
        <v>125</v>
      </c>
      <c r="G124" s="250" t="s">
        <v>125</v>
      </c>
      <c r="H124" s="250" t="s">
        <v>125</v>
      </c>
      <c r="I124" s="252" t="s">
        <v>125</v>
      </c>
      <c r="J124" s="252" t="s">
        <v>125</v>
      </c>
      <c r="K124" s="252">
        <v>19</v>
      </c>
      <c r="L124" s="252">
        <v>23</v>
      </c>
      <c r="M124" s="252">
        <v>17</v>
      </c>
      <c r="N124" s="252">
        <v>2</v>
      </c>
      <c r="O124" s="253" t="s">
        <v>498</v>
      </c>
      <c r="P124" s="253" t="s">
        <v>498</v>
      </c>
      <c r="Q124" s="252" t="s">
        <v>498</v>
      </c>
      <c r="R124" s="252" t="s">
        <v>498</v>
      </c>
      <c r="S124" s="252" t="s">
        <v>498</v>
      </c>
      <c r="T124" s="33"/>
      <c r="U124" s="33"/>
    </row>
    <row r="125" spans="1:21" x14ac:dyDescent="0.25">
      <c r="A125" s="9"/>
      <c r="B125" s="9" t="s">
        <v>371</v>
      </c>
      <c r="C125" s="250" t="s">
        <v>125</v>
      </c>
      <c r="D125" s="250" t="s">
        <v>125</v>
      </c>
      <c r="E125" s="250" t="s">
        <v>125</v>
      </c>
      <c r="F125" s="250" t="s">
        <v>125</v>
      </c>
      <c r="G125" s="250" t="s">
        <v>125</v>
      </c>
      <c r="H125" s="250" t="s">
        <v>125</v>
      </c>
      <c r="I125" s="252" t="s">
        <v>125</v>
      </c>
      <c r="J125" s="252" t="s">
        <v>125</v>
      </c>
      <c r="K125" s="252">
        <v>1</v>
      </c>
      <c r="L125" s="252">
        <v>0</v>
      </c>
      <c r="M125" s="252">
        <v>0</v>
      </c>
      <c r="N125" s="252">
        <v>0</v>
      </c>
      <c r="O125" s="253" t="s">
        <v>498</v>
      </c>
      <c r="P125" s="253" t="s">
        <v>498</v>
      </c>
      <c r="Q125" s="252" t="s">
        <v>498</v>
      </c>
      <c r="R125" s="252" t="s">
        <v>498</v>
      </c>
      <c r="S125" s="252" t="s">
        <v>498</v>
      </c>
      <c r="T125" s="33"/>
      <c r="U125" s="33"/>
    </row>
    <row r="126" spans="1:21" x14ac:dyDescent="0.25">
      <c r="A126" s="9"/>
      <c r="B126" s="9" t="s">
        <v>372</v>
      </c>
      <c r="C126" s="250" t="s">
        <v>125</v>
      </c>
      <c r="D126" s="250" t="s">
        <v>125</v>
      </c>
      <c r="E126" s="250" t="s">
        <v>125</v>
      </c>
      <c r="F126" s="250" t="s">
        <v>125</v>
      </c>
      <c r="G126" s="250" t="s">
        <v>125</v>
      </c>
      <c r="H126" s="250" t="s">
        <v>125</v>
      </c>
      <c r="I126" s="252" t="s">
        <v>125</v>
      </c>
      <c r="J126" s="252" t="s">
        <v>125</v>
      </c>
      <c r="K126" s="252">
        <v>9</v>
      </c>
      <c r="L126" s="252">
        <v>0</v>
      </c>
      <c r="M126" s="252">
        <v>0</v>
      </c>
      <c r="N126" s="252">
        <v>0</v>
      </c>
      <c r="O126" s="253" t="s">
        <v>498</v>
      </c>
      <c r="P126" s="253" t="s">
        <v>498</v>
      </c>
      <c r="Q126" s="252" t="s">
        <v>498</v>
      </c>
      <c r="R126" s="252" t="s">
        <v>498</v>
      </c>
      <c r="S126" s="252" t="s">
        <v>498</v>
      </c>
      <c r="T126" s="33"/>
      <c r="U126" s="33"/>
    </row>
    <row r="127" spans="1:21" x14ac:dyDescent="0.25">
      <c r="A127" s="9"/>
      <c r="B127" s="9" t="s">
        <v>373</v>
      </c>
      <c r="C127" s="250" t="s">
        <v>125</v>
      </c>
      <c r="D127" s="250" t="s">
        <v>125</v>
      </c>
      <c r="E127" s="250" t="s">
        <v>125</v>
      </c>
      <c r="F127" s="250" t="s">
        <v>125</v>
      </c>
      <c r="G127" s="250" t="s">
        <v>125</v>
      </c>
      <c r="H127" s="250" t="s">
        <v>125</v>
      </c>
      <c r="I127" s="250" t="s">
        <v>125</v>
      </c>
      <c r="J127" s="250" t="s">
        <v>125</v>
      </c>
      <c r="K127" s="252">
        <v>30</v>
      </c>
      <c r="L127" s="252">
        <v>24</v>
      </c>
      <c r="M127" s="252">
        <v>16</v>
      </c>
      <c r="N127" s="252">
        <v>2</v>
      </c>
      <c r="O127" s="251" t="s">
        <v>498</v>
      </c>
      <c r="P127" s="251" t="s">
        <v>498</v>
      </c>
      <c r="Q127" s="250" t="s">
        <v>498</v>
      </c>
      <c r="R127" s="250" t="s">
        <v>498</v>
      </c>
      <c r="S127" s="250" t="s">
        <v>498</v>
      </c>
      <c r="T127" s="33"/>
      <c r="U127" s="33"/>
    </row>
    <row r="128" spans="1:21" x14ac:dyDescent="0.25">
      <c r="A128" s="9" t="s">
        <v>502</v>
      </c>
      <c r="B128" s="9"/>
      <c r="C128" s="250" t="s">
        <v>125</v>
      </c>
      <c r="D128" s="250" t="s">
        <v>125</v>
      </c>
      <c r="E128" s="250" t="s">
        <v>125</v>
      </c>
      <c r="F128" s="250" t="s">
        <v>125</v>
      </c>
      <c r="G128" s="250" t="s">
        <v>125</v>
      </c>
      <c r="H128" s="250" t="s">
        <v>125</v>
      </c>
      <c r="I128" s="250" t="s">
        <v>125</v>
      </c>
      <c r="J128" s="250">
        <v>2621706</v>
      </c>
      <c r="K128" s="250">
        <v>1484464</v>
      </c>
      <c r="L128" s="250">
        <v>1272300</v>
      </c>
      <c r="M128" s="250">
        <v>1550498</v>
      </c>
      <c r="N128" s="250">
        <v>191214</v>
      </c>
      <c r="O128" s="251" t="s">
        <v>498</v>
      </c>
      <c r="P128" s="251" t="s">
        <v>498</v>
      </c>
      <c r="Q128" s="250" t="s">
        <v>498</v>
      </c>
      <c r="R128" s="250" t="s">
        <v>498</v>
      </c>
      <c r="S128" s="250" t="s">
        <v>498</v>
      </c>
      <c r="T128" s="33"/>
      <c r="U128" s="33"/>
    </row>
    <row r="129" spans="1:29" x14ac:dyDescent="0.25">
      <c r="R129" s="246"/>
      <c r="S129" s="246"/>
      <c r="T129" s="33"/>
      <c r="U129" s="33"/>
    </row>
    <row r="130" spans="1:29" x14ac:dyDescent="0.25">
      <c r="A130" s="634"/>
      <c r="B130" s="634"/>
      <c r="C130" s="634"/>
      <c r="D130" s="634"/>
      <c r="E130" s="634"/>
      <c r="F130" s="634"/>
      <c r="G130" s="634"/>
      <c r="H130" s="467"/>
      <c r="I130" s="467"/>
      <c r="R130" s="425"/>
      <c r="S130" s="425"/>
      <c r="AB130" s="33"/>
      <c r="AC130" s="33"/>
    </row>
    <row r="131" spans="1:29" ht="26.25" x14ac:dyDescent="0.4">
      <c r="A131" s="704" t="s">
        <v>983</v>
      </c>
      <c r="B131" s="705"/>
      <c r="C131" s="705"/>
      <c r="D131" s="705"/>
      <c r="E131" s="705"/>
      <c r="F131" s="705"/>
      <c r="G131" s="705"/>
      <c r="H131" s="706"/>
      <c r="Q131" s="425"/>
      <c r="R131" s="425"/>
      <c r="S131"/>
      <c r="AA131" s="33"/>
      <c r="AB131" s="33"/>
    </row>
    <row r="132" spans="1:29" ht="30" x14ac:dyDescent="0.25">
      <c r="A132" s="18"/>
      <c r="B132" s="659"/>
      <c r="C132" s="660" t="s">
        <v>363</v>
      </c>
      <c r="D132" s="660" t="s">
        <v>364</v>
      </c>
      <c r="E132" s="660" t="s">
        <v>365</v>
      </c>
      <c r="F132" s="660" t="s">
        <v>366</v>
      </c>
      <c r="G132" s="660" t="s">
        <v>334</v>
      </c>
      <c r="H132" s="660" t="s">
        <v>367</v>
      </c>
      <c r="O132" s="96"/>
      <c r="P132" s="96"/>
      <c r="Q132" s="96"/>
      <c r="R132" s="96"/>
      <c r="S132"/>
      <c r="AA132" s="33"/>
      <c r="AB132" s="33"/>
    </row>
    <row r="133" spans="1:29" x14ac:dyDescent="0.25">
      <c r="A133" s="474"/>
      <c r="B133" s="657" t="s">
        <v>4</v>
      </c>
      <c r="C133" s="664">
        <v>1103736</v>
      </c>
      <c r="D133" s="664">
        <v>108642</v>
      </c>
      <c r="E133" s="250">
        <v>0</v>
      </c>
      <c r="F133" s="664">
        <v>162244</v>
      </c>
      <c r="G133" s="664">
        <v>1374622</v>
      </c>
      <c r="H133" s="665">
        <v>8.5139731350231604E-2</v>
      </c>
      <c r="O133" s="96"/>
      <c r="P133" s="96"/>
      <c r="Q133" s="96"/>
      <c r="R133" s="96"/>
      <c r="S133"/>
      <c r="AA133" s="33"/>
      <c r="AB133" s="33"/>
    </row>
    <row r="134" spans="1:29" x14ac:dyDescent="0.25">
      <c r="A134" s="474"/>
      <c r="B134" s="657" t="s">
        <v>5</v>
      </c>
      <c r="C134" s="664">
        <v>1520128</v>
      </c>
      <c r="D134" s="664">
        <v>0</v>
      </c>
      <c r="E134" s="664">
        <v>-10148</v>
      </c>
      <c r="F134" s="664">
        <v>268122</v>
      </c>
      <c r="G134" s="664">
        <v>1778102</v>
      </c>
      <c r="H134" s="665">
        <v>0.11013000417082625</v>
      </c>
      <c r="O134" s="96"/>
      <c r="P134" s="96"/>
      <c r="Q134" s="96"/>
      <c r="R134" s="96"/>
      <c r="S134"/>
      <c r="AA134" s="33"/>
      <c r="AB134" s="33"/>
    </row>
    <row r="135" spans="1:29" x14ac:dyDescent="0.25">
      <c r="A135" s="474"/>
      <c r="B135" s="657" t="s">
        <v>6</v>
      </c>
      <c r="C135" s="664">
        <v>840612</v>
      </c>
      <c r="D135" s="664">
        <v>2830</v>
      </c>
      <c r="E135" s="664">
        <v>-6700</v>
      </c>
      <c r="F135" s="664">
        <v>95352</v>
      </c>
      <c r="G135" s="664">
        <v>932094</v>
      </c>
      <c r="H135" s="665">
        <v>5.7730949128678849E-2</v>
      </c>
      <c r="O135" s="96"/>
      <c r="P135" s="96"/>
      <c r="Q135" s="96"/>
      <c r="R135" s="96"/>
      <c r="S135"/>
      <c r="AA135" s="33"/>
      <c r="AB135" s="33"/>
    </row>
    <row r="136" spans="1:29" x14ac:dyDescent="0.25">
      <c r="A136" s="474"/>
      <c r="B136" s="657" t="s">
        <v>0</v>
      </c>
      <c r="C136" s="664">
        <v>558584</v>
      </c>
      <c r="D136" s="664">
        <v>0</v>
      </c>
      <c r="E136" s="664">
        <v>0</v>
      </c>
      <c r="F136" s="664">
        <v>127497</v>
      </c>
      <c r="G136" s="664">
        <v>686081</v>
      </c>
      <c r="H136" s="665">
        <v>4.24936833722276E-2</v>
      </c>
      <c r="O136" s="96"/>
      <c r="P136" s="96"/>
      <c r="Q136" s="96"/>
      <c r="R136" s="96"/>
      <c r="S136"/>
      <c r="AA136" s="33"/>
      <c r="AB136" s="33"/>
    </row>
    <row r="137" spans="1:29" x14ac:dyDescent="0.25">
      <c r="A137" s="474"/>
      <c r="B137" s="657" t="s">
        <v>1</v>
      </c>
      <c r="C137" s="664">
        <v>488089</v>
      </c>
      <c r="D137" s="664">
        <v>21906</v>
      </c>
      <c r="E137" s="26">
        <v>0</v>
      </c>
      <c r="F137" s="664">
        <v>133076</v>
      </c>
      <c r="G137" s="664">
        <v>643071</v>
      </c>
      <c r="H137" s="665">
        <v>3.9829780244405213E-2</v>
      </c>
      <c r="O137" s="96"/>
      <c r="P137" s="96"/>
      <c r="Q137" s="96"/>
      <c r="R137" s="96"/>
      <c r="S137"/>
      <c r="AA137" s="33"/>
      <c r="AB137" s="33"/>
    </row>
    <row r="138" spans="1:29" x14ac:dyDescent="0.25">
      <c r="A138" s="474"/>
      <c r="B138" s="657" t="s">
        <v>7</v>
      </c>
      <c r="C138" s="664">
        <v>584783</v>
      </c>
      <c r="D138" s="664">
        <v>0</v>
      </c>
      <c r="E138" s="663">
        <v>0</v>
      </c>
      <c r="F138" s="664">
        <v>127816</v>
      </c>
      <c r="G138" s="664">
        <v>712599</v>
      </c>
      <c r="H138" s="665">
        <v>4.4136124273031922E-2</v>
      </c>
      <c r="O138" s="96"/>
      <c r="P138" s="96"/>
      <c r="Q138" s="96"/>
      <c r="R138" s="96"/>
      <c r="S138"/>
      <c r="AA138" s="33"/>
      <c r="AB138" s="33"/>
    </row>
    <row r="139" spans="1:29" x14ac:dyDescent="0.25">
      <c r="A139" s="474"/>
      <c r="B139" s="657" t="s">
        <v>9</v>
      </c>
      <c r="C139" s="664">
        <v>1322189</v>
      </c>
      <c r="D139" s="664">
        <v>0</v>
      </c>
      <c r="E139" s="664">
        <v>0</v>
      </c>
      <c r="F139" s="664">
        <v>432327</v>
      </c>
      <c r="G139" s="664">
        <v>1754516</v>
      </c>
      <c r="H139" s="665">
        <v>0.10866916206032128</v>
      </c>
      <c r="O139" s="96"/>
      <c r="P139" s="96"/>
      <c r="Q139" s="96"/>
      <c r="R139" s="96"/>
      <c r="S139"/>
      <c r="AA139" s="33"/>
      <c r="AB139" s="33"/>
    </row>
    <row r="140" spans="1:29" x14ac:dyDescent="0.25">
      <c r="A140" s="474"/>
      <c r="B140" s="657" t="s">
        <v>20</v>
      </c>
      <c r="C140" s="664">
        <v>1176011</v>
      </c>
      <c r="D140" s="664">
        <v>41435</v>
      </c>
      <c r="E140" s="664">
        <v>0</v>
      </c>
      <c r="F140" s="664">
        <v>197693</v>
      </c>
      <c r="G140" s="664">
        <v>1415139</v>
      </c>
      <c r="H140" s="665">
        <v>8.7649225956834234E-2</v>
      </c>
      <c r="O140" s="96"/>
      <c r="P140" s="96"/>
      <c r="Q140" s="96"/>
      <c r="R140" s="96"/>
      <c r="S140"/>
      <c r="AA140" s="33"/>
      <c r="AB140" s="33"/>
    </row>
    <row r="141" spans="1:29" x14ac:dyDescent="0.25">
      <c r="A141" s="474"/>
      <c r="B141" s="657" t="s">
        <v>2</v>
      </c>
      <c r="C141" s="664">
        <v>401322</v>
      </c>
      <c r="D141" s="664">
        <v>0</v>
      </c>
      <c r="E141" s="664">
        <v>0</v>
      </c>
      <c r="F141" s="664">
        <v>123894</v>
      </c>
      <c r="G141" s="664">
        <v>525216</v>
      </c>
      <c r="H141" s="665">
        <v>3.2530214954251596E-2</v>
      </c>
      <c r="O141" s="96"/>
      <c r="P141" s="96"/>
      <c r="Q141" s="96"/>
      <c r="R141" s="96"/>
      <c r="S141"/>
      <c r="AA141" s="33"/>
      <c r="AB141" s="33"/>
    </row>
    <row r="142" spans="1:29" x14ac:dyDescent="0.25">
      <c r="A142" s="474"/>
      <c r="B142" s="657" t="s">
        <v>1066</v>
      </c>
      <c r="C142" s="664">
        <v>3622382</v>
      </c>
      <c r="D142" s="664">
        <v>0</v>
      </c>
      <c r="E142" s="664">
        <v>341378</v>
      </c>
      <c r="F142" s="664">
        <v>2360282</v>
      </c>
      <c r="G142" s="664">
        <v>6324042</v>
      </c>
      <c r="H142" s="665">
        <v>0.39169112448919147</v>
      </c>
      <c r="O142" s="255"/>
      <c r="P142" s="255"/>
      <c r="Q142" s="255"/>
      <c r="R142" s="255"/>
      <c r="S142"/>
      <c r="AA142" s="33"/>
      <c r="AB142" s="33"/>
    </row>
    <row r="143" spans="1:29" x14ac:dyDescent="0.25">
      <c r="A143" s="474"/>
      <c r="B143" s="658" t="s">
        <v>369</v>
      </c>
      <c r="C143" s="662">
        <v>11617836</v>
      </c>
      <c r="D143" s="662">
        <v>174813</v>
      </c>
      <c r="E143" s="662">
        <v>324530</v>
      </c>
      <c r="F143" s="662">
        <v>4028303</v>
      </c>
      <c r="G143" s="662">
        <v>16145482</v>
      </c>
      <c r="H143" s="661">
        <v>1</v>
      </c>
      <c r="R143" s="467"/>
      <c r="S143"/>
      <c r="AA143" s="33"/>
      <c r="AB143" s="33"/>
    </row>
    <row r="144" spans="1:29" x14ac:dyDescent="0.25">
      <c r="A144" s="25" t="s">
        <v>500</v>
      </c>
      <c r="B144" s="467"/>
      <c r="C144" s="467"/>
      <c r="D144" s="467"/>
      <c r="E144" s="467"/>
      <c r="F144" s="467"/>
      <c r="G144" s="467"/>
      <c r="H144" s="467"/>
      <c r="I144" s="256"/>
    </row>
    <row r="145" spans="1:9" x14ac:dyDescent="0.25">
      <c r="A145" s="25" t="s">
        <v>748</v>
      </c>
      <c r="B145" s="467"/>
      <c r="C145" s="467"/>
      <c r="D145" s="467"/>
      <c r="E145" s="467"/>
      <c r="F145" s="467"/>
      <c r="G145" s="467"/>
      <c r="H145" s="467"/>
      <c r="I145" s="467"/>
    </row>
  </sheetData>
  <mergeCells count="2">
    <mergeCell ref="A4:U4"/>
    <mergeCell ref="A131:H131"/>
  </mergeCells>
  <pageMargins left="0.25590551181102361" right="0.25590551181102361" top="0.39370078740157477" bottom="0.39370078740157477" header="0.3" footer="0.3"/>
  <pageSetup paperSize="9" scale="2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198"/>
  <sheetViews>
    <sheetView showRowColHeaders="0" zoomScaleNormal="100" workbookViewId="0"/>
  </sheetViews>
  <sheetFormatPr defaultRowHeight="15" x14ac:dyDescent="0.25"/>
  <cols>
    <col min="1" max="1" width="39.7109375" customWidth="1"/>
    <col min="2" max="2" width="73" bestFit="1" customWidth="1"/>
    <col min="3" max="26" width="11.7109375" customWidth="1"/>
    <col min="27" max="27" width="11.7109375" style="523" customWidth="1"/>
    <col min="28" max="28" width="14.5703125" style="33" customWidth="1"/>
    <col min="29" max="29" width="13.85546875" style="33" customWidth="1"/>
    <col min="30" max="259" width="9.140625" style="33"/>
    <col min="260" max="260" width="39.7109375" style="33" customWidth="1"/>
    <col min="261" max="261" width="53.28515625" style="33" customWidth="1"/>
    <col min="262" max="269" width="14.42578125" style="33" customWidth="1"/>
    <col min="270" max="270" width="15.7109375" style="33" customWidth="1"/>
    <col min="271" max="283" width="16" style="33" customWidth="1"/>
    <col min="284" max="285" width="22" style="33" customWidth="1"/>
    <col min="286" max="515" width="9.140625" style="33"/>
    <col min="516" max="516" width="39.7109375" style="33" customWidth="1"/>
    <col min="517" max="517" width="53.28515625" style="33" customWidth="1"/>
    <col min="518" max="525" width="14.42578125" style="33" customWidth="1"/>
    <col min="526" max="526" width="15.7109375" style="33" customWidth="1"/>
    <col min="527" max="539" width="16" style="33" customWidth="1"/>
    <col min="540" max="541" width="22" style="33" customWidth="1"/>
    <col min="542" max="771" width="9.140625" style="33"/>
    <col min="772" max="772" width="39.7109375" style="33" customWidth="1"/>
    <col min="773" max="773" width="53.28515625" style="33" customWidth="1"/>
    <col min="774" max="781" width="14.42578125" style="33" customWidth="1"/>
    <col min="782" max="782" width="15.7109375" style="33" customWidth="1"/>
    <col min="783" max="795" width="16" style="33" customWidth="1"/>
    <col min="796" max="797" width="22" style="33" customWidth="1"/>
    <col min="798" max="1027" width="9.140625" style="33"/>
    <col min="1028" max="1028" width="39.7109375" style="33" customWidth="1"/>
    <col min="1029" max="1029" width="53.28515625" style="33" customWidth="1"/>
    <col min="1030" max="1037" width="14.42578125" style="33" customWidth="1"/>
    <col min="1038" max="1038" width="15.7109375" style="33" customWidth="1"/>
    <col min="1039" max="1051" width="16" style="33" customWidth="1"/>
    <col min="1052" max="1053" width="22" style="33" customWidth="1"/>
    <col min="1054" max="1283" width="9.140625" style="33"/>
    <col min="1284" max="1284" width="39.7109375" style="33" customWidth="1"/>
    <col min="1285" max="1285" width="53.28515625" style="33" customWidth="1"/>
    <col min="1286" max="1293" width="14.42578125" style="33" customWidth="1"/>
    <col min="1294" max="1294" width="15.7109375" style="33" customWidth="1"/>
    <col min="1295" max="1307" width="16" style="33" customWidth="1"/>
    <col min="1308" max="1309" width="22" style="33" customWidth="1"/>
    <col min="1310" max="1539" width="9.140625" style="33"/>
    <col min="1540" max="1540" width="39.7109375" style="33" customWidth="1"/>
    <col min="1541" max="1541" width="53.28515625" style="33" customWidth="1"/>
    <col min="1542" max="1549" width="14.42578125" style="33" customWidth="1"/>
    <col min="1550" max="1550" width="15.7109375" style="33" customWidth="1"/>
    <col min="1551" max="1563" width="16" style="33" customWidth="1"/>
    <col min="1564" max="1565" width="22" style="33" customWidth="1"/>
    <col min="1566" max="1795" width="9.140625" style="33"/>
    <col min="1796" max="1796" width="39.7109375" style="33" customWidth="1"/>
    <col min="1797" max="1797" width="53.28515625" style="33" customWidth="1"/>
    <col min="1798" max="1805" width="14.42578125" style="33" customWidth="1"/>
    <col min="1806" max="1806" width="15.7109375" style="33" customWidth="1"/>
    <col min="1807" max="1819" width="16" style="33" customWidth="1"/>
    <col min="1820" max="1821" width="22" style="33" customWidth="1"/>
    <col min="1822" max="2051" width="9.140625" style="33"/>
    <col min="2052" max="2052" width="39.7109375" style="33" customWidth="1"/>
    <col min="2053" max="2053" width="53.28515625" style="33" customWidth="1"/>
    <col min="2054" max="2061" width="14.42578125" style="33" customWidth="1"/>
    <col min="2062" max="2062" width="15.7109375" style="33" customWidth="1"/>
    <col min="2063" max="2075" width="16" style="33" customWidth="1"/>
    <col min="2076" max="2077" width="22" style="33" customWidth="1"/>
    <col min="2078" max="2307" width="9.140625" style="33"/>
    <col min="2308" max="2308" width="39.7109375" style="33" customWidth="1"/>
    <col min="2309" max="2309" width="53.28515625" style="33" customWidth="1"/>
    <col min="2310" max="2317" width="14.42578125" style="33" customWidth="1"/>
    <col min="2318" max="2318" width="15.7109375" style="33" customWidth="1"/>
    <col min="2319" max="2331" width="16" style="33" customWidth="1"/>
    <col min="2332" max="2333" width="22" style="33" customWidth="1"/>
    <col min="2334" max="2563" width="9.140625" style="33"/>
    <col min="2564" max="2564" width="39.7109375" style="33" customWidth="1"/>
    <col min="2565" max="2565" width="53.28515625" style="33" customWidth="1"/>
    <col min="2566" max="2573" width="14.42578125" style="33" customWidth="1"/>
    <col min="2574" max="2574" width="15.7109375" style="33" customWidth="1"/>
    <col min="2575" max="2587" width="16" style="33" customWidth="1"/>
    <col min="2588" max="2589" width="22" style="33" customWidth="1"/>
    <col min="2590" max="2819" width="9.140625" style="33"/>
    <col min="2820" max="2820" width="39.7109375" style="33" customWidth="1"/>
    <col min="2821" max="2821" width="53.28515625" style="33" customWidth="1"/>
    <col min="2822" max="2829" width="14.42578125" style="33" customWidth="1"/>
    <col min="2830" max="2830" width="15.7109375" style="33" customWidth="1"/>
    <col min="2831" max="2843" width="16" style="33" customWidth="1"/>
    <col min="2844" max="2845" width="22" style="33" customWidth="1"/>
    <col min="2846" max="3075" width="9.140625" style="33"/>
    <col min="3076" max="3076" width="39.7109375" style="33" customWidth="1"/>
    <col min="3077" max="3077" width="53.28515625" style="33" customWidth="1"/>
    <col min="3078" max="3085" width="14.42578125" style="33" customWidth="1"/>
    <col min="3086" max="3086" width="15.7109375" style="33" customWidth="1"/>
    <col min="3087" max="3099" width="16" style="33" customWidth="1"/>
    <col min="3100" max="3101" width="22" style="33" customWidth="1"/>
    <col min="3102" max="3331" width="9.140625" style="33"/>
    <col min="3332" max="3332" width="39.7109375" style="33" customWidth="1"/>
    <col min="3333" max="3333" width="53.28515625" style="33" customWidth="1"/>
    <col min="3334" max="3341" width="14.42578125" style="33" customWidth="1"/>
    <col min="3342" max="3342" width="15.7109375" style="33" customWidth="1"/>
    <col min="3343" max="3355" width="16" style="33" customWidth="1"/>
    <col min="3356" max="3357" width="22" style="33" customWidth="1"/>
    <col min="3358" max="3587" width="9.140625" style="33"/>
    <col min="3588" max="3588" width="39.7109375" style="33" customWidth="1"/>
    <col min="3589" max="3589" width="53.28515625" style="33" customWidth="1"/>
    <col min="3590" max="3597" width="14.42578125" style="33" customWidth="1"/>
    <col min="3598" max="3598" width="15.7109375" style="33" customWidth="1"/>
    <col min="3599" max="3611" width="16" style="33" customWidth="1"/>
    <col min="3612" max="3613" width="22" style="33" customWidth="1"/>
    <col min="3614" max="3843" width="9.140625" style="33"/>
    <col min="3844" max="3844" width="39.7109375" style="33" customWidth="1"/>
    <col min="3845" max="3845" width="53.28515625" style="33" customWidth="1"/>
    <col min="3846" max="3853" width="14.42578125" style="33" customWidth="1"/>
    <col min="3854" max="3854" width="15.7109375" style="33" customWidth="1"/>
    <col min="3855" max="3867" width="16" style="33" customWidth="1"/>
    <col min="3868" max="3869" width="22" style="33" customWidth="1"/>
    <col min="3870" max="4099" width="9.140625" style="33"/>
    <col min="4100" max="4100" width="39.7109375" style="33" customWidth="1"/>
    <col min="4101" max="4101" width="53.28515625" style="33" customWidth="1"/>
    <col min="4102" max="4109" width="14.42578125" style="33" customWidth="1"/>
    <col min="4110" max="4110" width="15.7109375" style="33" customWidth="1"/>
    <col min="4111" max="4123" width="16" style="33" customWidth="1"/>
    <col min="4124" max="4125" width="22" style="33" customWidth="1"/>
    <col min="4126" max="4355" width="9.140625" style="33"/>
    <col min="4356" max="4356" width="39.7109375" style="33" customWidth="1"/>
    <col min="4357" max="4357" width="53.28515625" style="33" customWidth="1"/>
    <col min="4358" max="4365" width="14.42578125" style="33" customWidth="1"/>
    <col min="4366" max="4366" width="15.7109375" style="33" customWidth="1"/>
    <col min="4367" max="4379" width="16" style="33" customWidth="1"/>
    <col min="4380" max="4381" width="22" style="33" customWidth="1"/>
    <col min="4382" max="4611" width="9.140625" style="33"/>
    <col min="4612" max="4612" width="39.7109375" style="33" customWidth="1"/>
    <col min="4613" max="4613" width="53.28515625" style="33" customWidth="1"/>
    <col min="4614" max="4621" width="14.42578125" style="33" customWidth="1"/>
    <col min="4622" max="4622" width="15.7109375" style="33" customWidth="1"/>
    <col min="4623" max="4635" width="16" style="33" customWidth="1"/>
    <col min="4636" max="4637" width="22" style="33" customWidth="1"/>
    <col min="4638" max="4867" width="9.140625" style="33"/>
    <col min="4868" max="4868" width="39.7109375" style="33" customWidth="1"/>
    <col min="4869" max="4869" width="53.28515625" style="33" customWidth="1"/>
    <col min="4870" max="4877" width="14.42578125" style="33" customWidth="1"/>
    <col min="4878" max="4878" width="15.7109375" style="33" customWidth="1"/>
    <col min="4879" max="4891" width="16" style="33" customWidth="1"/>
    <col min="4892" max="4893" width="22" style="33" customWidth="1"/>
    <col min="4894" max="5123" width="9.140625" style="33"/>
    <col min="5124" max="5124" width="39.7109375" style="33" customWidth="1"/>
    <col min="5125" max="5125" width="53.28515625" style="33" customWidth="1"/>
    <col min="5126" max="5133" width="14.42578125" style="33" customWidth="1"/>
    <col min="5134" max="5134" width="15.7109375" style="33" customWidth="1"/>
    <col min="5135" max="5147" width="16" style="33" customWidth="1"/>
    <col min="5148" max="5149" width="22" style="33" customWidth="1"/>
    <col min="5150" max="5379" width="9.140625" style="33"/>
    <col min="5380" max="5380" width="39.7109375" style="33" customWidth="1"/>
    <col min="5381" max="5381" width="53.28515625" style="33" customWidth="1"/>
    <col min="5382" max="5389" width="14.42578125" style="33" customWidth="1"/>
    <col min="5390" max="5390" width="15.7109375" style="33" customWidth="1"/>
    <col min="5391" max="5403" width="16" style="33" customWidth="1"/>
    <col min="5404" max="5405" width="22" style="33" customWidth="1"/>
    <col min="5406" max="5635" width="9.140625" style="33"/>
    <col min="5636" max="5636" width="39.7109375" style="33" customWidth="1"/>
    <col min="5637" max="5637" width="53.28515625" style="33" customWidth="1"/>
    <col min="5638" max="5645" width="14.42578125" style="33" customWidth="1"/>
    <col min="5646" max="5646" width="15.7109375" style="33" customWidth="1"/>
    <col min="5647" max="5659" width="16" style="33" customWidth="1"/>
    <col min="5660" max="5661" width="22" style="33" customWidth="1"/>
    <col min="5662" max="5891" width="9.140625" style="33"/>
    <col min="5892" max="5892" width="39.7109375" style="33" customWidth="1"/>
    <col min="5893" max="5893" width="53.28515625" style="33" customWidth="1"/>
    <col min="5894" max="5901" width="14.42578125" style="33" customWidth="1"/>
    <col min="5902" max="5902" width="15.7109375" style="33" customWidth="1"/>
    <col min="5903" max="5915" width="16" style="33" customWidth="1"/>
    <col min="5916" max="5917" width="22" style="33" customWidth="1"/>
    <col min="5918" max="6147" width="9.140625" style="33"/>
    <col min="6148" max="6148" width="39.7109375" style="33" customWidth="1"/>
    <col min="6149" max="6149" width="53.28515625" style="33" customWidth="1"/>
    <col min="6150" max="6157" width="14.42578125" style="33" customWidth="1"/>
    <col min="6158" max="6158" width="15.7109375" style="33" customWidth="1"/>
    <col min="6159" max="6171" width="16" style="33" customWidth="1"/>
    <col min="6172" max="6173" width="22" style="33" customWidth="1"/>
    <col min="6174" max="6403" width="9.140625" style="33"/>
    <col min="6404" max="6404" width="39.7109375" style="33" customWidth="1"/>
    <col min="6405" max="6405" width="53.28515625" style="33" customWidth="1"/>
    <col min="6406" max="6413" width="14.42578125" style="33" customWidth="1"/>
    <col min="6414" max="6414" width="15.7109375" style="33" customWidth="1"/>
    <col min="6415" max="6427" width="16" style="33" customWidth="1"/>
    <col min="6428" max="6429" width="22" style="33" customWidth="1"/>
    <col min="6430" max="6659" width="9.140625" style="33"/>
    <col min="6660" max="6660" width="39.7109375" style="33" customWidth="1"/>
    <col min="6661" max="6661" width="53.28515625" style="33" customWidth="1"/>
    <col min="6662" max="6669" width="14.42578125" style="33" customWidth="1"/>
    <col min="6670" max="6670" width="15.7109375" style="33" customWidth="1"/>
    <col min="6671" max="6683" width="16" style="33" customWidth="1"/>
    <col min="6684" max="6685" width="22" style="33" customWidth="1"/>
    <col min="6686" max="6915" width="9.140625" style="33"/>
    <col min="6916" max="6916" width="39.7109375" style="33" customWidth="1"/>
    <col min="6917" max="6917" width="53.28515625" style="33" customWidth="1"/>
    <col min="6918" max="6925" width="14.42578125" style="33" customWidth="1"/>
    <col min="6926" max="6926" width="15.7109375" style="33" customWidth="1"/>
    <col min="6927" max="6939" width="16" style="33" customWidth="1"/>
    <col min="6940" max="6941" width="22" style="33" customWidth="1"/>
    <col min="6942" max="7171" width="9.140625" style="33"/>
    <col min="7172" max="7172" width="39.7109375" style="33" customWidth="1"/>
    <col min="7173" max="7173" width="53.28515625" style="33" customWidth="1"/>
    <col min="7174" max="7181" width="14.42578125" style="33" customWidth="1"/>
    <col min="7182" max="7182" width="15.7109375" style="33" customWidth="1"/>
    <col min="7183" max="7195" width="16" style="33" customWidth="1"/>
    <col min="7196" max="7197" width="22" style="33" customWidth="1"/>
    <col min="7198" max="7427" width="9.140625" style="33"/>
    <col min="7428" max="7428" width="39.7109375" style="33" customWidth="1"/>
    <col min="7429" max="7429" width="53.28515625" style="33" customWidth="1"/>
    <col min="7430" max="7437" width="14.42578125" style="33" customWidth="1"/>
    <col min="7438" max="7438" width="15.7109375" style="33" customWidth="1"/>
    <col min="7439" max="7451" width="16" style="33" customWidth="1"/>
    <col min="7452" max="7453" width="22" style="33" customWidth="1"/>
    <col min="7454" max="7683" width="9.140625" style="33"/>
    <col min="7684" max="7684" width="39.7109375" style="33" customWidth="1"/>
    <col min="7685" max="7685" width="53.28515625" style="33" customWidth="1"/>
    <col min="7686" max="7693" width="14.42578125" style="33" customWidth="1"/>
    <col min="7694" max="7694" width="15.7109375" style="33" customWidth="1"/>
    <col min="7695" max="7707" width="16" style="33" customWidth="1"/>
    <col min="7708" max="7709" width="22" style="33" customWidth="1"/>
    <col min="7710" max="7939" width="9.140625" style="33"/>
    <col min="7940" max="7940" width="39.7109375" style="33" customWidth="1"/>
    <col min="7941" max="7941" width="53.28515625" style="33" customWidth="1"/>
    <col min="7942" max="7949" width="14.42578125" style="33" customWidth="1"/>
    <col min="7950" max="7950" width="15.7109375" style="33" customWidth="1"/>
    <col min="7951" max="7963" width="16" style="33" customWidth="1"/>
    <col min="7964" max="7965" width="22" style="33" customWidth="1"/>
    <col min="7966" max="8195" width="9.140625" style="33"/>
    <col min="8196" max="8196" width="39.7109375" style="33" customWidth="1"/>
    <col min="8197" max="8197" width="53.28515625" style="33" customWidth="1"/>
    <col min="8198" max="8205" width="14.42578125" style="33" customWidth="1"/>
    <col min="8206" max="8206" width="15.7109375" style="33" customWidth="1"/>
    <col min="8207" max="8219" width="16" style="33" customWidth="1"/>
    <col min="8220" max="8221" width="22" style="33" customWidth="1"/>
    <col min="8222" max="8451" width="9.140625" style="33"/>
    <col min="8452" max="8452" width="39.7109375" style="33" customWidth="1"/>
    <col min="8453" max="8453" width="53.28515625" style="33" customWidth="1"/>
    <col min="8454" max="8461" width="14.42578125" style="33" customWidth="1"/>
    <col min="8462" max="8462" width="15.7109375" style="33" customWidth="1"/>
    <col min="8463" max="8475" width="16" style="33" customWidth="1"/>
    <col min="8476" max="8477" width="22" style="33" customWidth="1"/>
    <col min="8478" max="8707" width="9.140625" style="33"/>
    <col min="8708" max="8708" width="39.7109375" style="33" customWidth="1"/>
    <col min="8709" max="8709" width="53.28515625" style="33" customWidth="1"/>
    <col min="8710" max="8717" width="14.42578125" style="33" customWidth="1"/>
    <col min="8718" max="8718" width="15.7109375" style="33" customWidth="1"/>
    <col min="8719" max="8731" width="16" style="33" customWidth="1"/>
    <col min="8732" max="8733" width="22" style="33" customWidth="1"/>
    <col min="8734" max="8963" width="9.140625" style="33"/>
    <col min="8964" max="8964" width="39.7109375" style="33" customWidth="1"/>
    <col min="8965" max="8965" width="53.28515625" style="33" customWidth="1"/>
    <col min="8966" max="8973" width="14.42578125" style="33" customWidth="1"/>
    <col min="8974" max="8974" width="15.7109375" style="33" customWidth="1"/>
    <col min="8975" max="8987" width="16" style="33" customWidth="1"/>
    <col min="8988" max="8989" width="22" style="33" customWidth="1"/>
    <col min="8990" max="9219" width="9.140625" style="33"/>
    <col min="9220" max="9220" width="39.7109375" style="33" customWidth="1"/>
    <col min="9221" max="9221" width="53.28515625" style="33" customWidth="1"/>
    <col min="9222" max="9229" width="14.42578125" style="33" customWidth="1"/>
    <col min="9230" max="9230" width="15.7109375" style="33" customWidth="1"/>
    <col min="9231" max="9243" width="16" style="33" customWidth="1"/>
    <col min="9244" max="9245" width="22" style="33" customWidth="1"/>
    <col min="9246" max="9475" width="9.140625" style="33"/>
    <col min="9476" max="9476" width="39.7109375" style="33" customWidth="1"/>
    <col min="9477" max="9477" width="53.28515625" style="33" customWidth="1"/>
    <col min="9478" max="9485" width="14.42578125" style="33" customWidth="1"/>
    <col min="9486" max="9486" width="15.7109375" style="33" customWidth="1"/>
    <col min="9487" max="9499" width="16" style="33" customWidth="1"/>
    <col min="9500" max="9501" width="22" style="33" customWidth="1"/>
    <col min="9502" max="9731" width="9.140625" style="33"/>
    <col min="9732" max="9732" width="39.7109375" style="33" customWidth="1"/>
    <col min="9733" max="9733" width="53.28515625" style="33" customWidth="1"/>
    <col min="9734" max="9741" width="14.42578125" style="33" customWidth="1"/>
    <col min="9742" max="9742" width="15.7109375" style="33" customWidth="1"/>
    <col min="9743" max="9755" width="16" style="33" customWidth="1"/>
    <col min="9756" max="9757" width="22" style="33" customWidth="1"/>
    <col min="9758" max="9987" width="9.140625" style="33"/>
    <col min="9988" max="9988" width="39.7109375" style="33" customWidth="1"/>
    <col min="9989" max="9989" width="53.28515625" style="33" customWidth="1"/>
    <col min="9990" max="9997" width="14.42578125" style="33" customWidth="1"/>
    <col min="9998" max="9998" width="15.7109375" style="33" customWidth="1"/>
    <col min="9999" max="10011" width="16" style="33" customWidth="1"/>
    <col min="10012" max="10013" width="22" style="33" customWidth="1"/>
    <col min="10014" max="10243" width="9.140625" style="33"/>
    <col min="10244" max="10244" width="39.7109375" style="33" customWidth="1"/>
    <col min="10245" max="10245" width="53.28515625" style="33" customWidth="1"/>
    <col min="10246" max="10253" width="14.42578125" style="33" customWidth="1"/>
    <col min="10254" max="10254" width="15.7109375" style="33" customWidth="1"/>
    <col min="10255" max="10267" width="16" style="33" customWidth="1"/>
    <col min="10268" max="10269" width="22" style="33" customWidth="1"/>
    <col min="10270" max="10499" width="9.140625" style="33"/>
    <col min="10500" max="10500" width="39.7109375" style="33" customWidth="1"/>
    <col min="10501" max="10501" width="53.28515625" style="33" customWidth="1"/>
    <col min="10502" max="10509" width="14.42578125" style="33" customWidth="1"/>
    <col min="10510" max="10510" width="15.7109375" style="33" customWidth="1"/>
    <col min="10511" max="10523" width="16" style="33" customWidth="1"/>
    <col min="10524" max="10525" width="22" style="33" customWidth="1"/>
    <col min="10526" max="10755" width="9.140625" style="33"/>
    <col min="10756" max="10756" width="39.7109375" style="33" customWidth="1"/>
    <col min="10757" max="10757" width="53.28515625" style="33" customWidth="1"/>
    <col min="10758" max="10765" width="14.42578125" style="33" customWidth="1"/>
    <col min="10766" max="10766" width="15.7109375" style="33" customWidth="1"/>
    <col min="10767" max="10779" width="16" style="33" customWidth="1"/>
    <col min="10780" max="10781" width="22" style="33" customWidth="1"/>
    <col min="10782" max="11011" width="9.140625" style="33"/>
    <col min="11012" max="11012" width="39.7109375" style="33" customWidth="1"/>
    <col min="11013" max="11013" width="53.28515625" style="33" customWidth="1"/>
    <col min="11014" max="11021" width="14.42578125" style="33" customWidth="1"/>
    <col min="11022" max="11022" width="15.7109375" style="33" customWidth="1"/>
    <col min="11023" max="11035" width="16" style="33" customWidth="1"/>
    <col min="11036" max="11037" width="22" style="33" customWidth="1"/>
    <col min="11038" max="11267" width="9.140625" style="33"/>
    <col min="11268" max="11268" width="39.7109375" style="33" customWidth="1"/>
    <col min="11269" max="11269" width="53.28515625" style="33" customWidth="1"/>
    <col min="11270" max="11277" width="14.42578125" style="33" customWidth="1"/>
    <col min="11278" max="11278" width="15.7109375" style="33" customWidth="1"/>
    <col min="11279" max="11291" width="16" style="33" customWidth="1"/>
    <col min="11292" max="11293" width="22" style="33" customWidth="1"/>
    <col min="11294" max="11523" width="9.140625" style="33"/>
    <col min="11524" max="11524" width="39.7109375" style="33" customWidth="1"/>
    <col min="11525" max="11525" width="53.28515625" style="33" customWidth="1"/>
    <col min="11526" max="11533" width="14.42578125" style="33" customWidth="1"/>
    <col min="11534" max="11534" width="15.7109375" style="33" customWidth="1"/>
    <col min="11535" max="11547" width="16" style="33" customWidth="1"/>
    <col min="11548" max="11549" width="22" style="33" customWidth="1"/>
    <col min="11550" max="11779" width="9.140625" style="33"/>
    <col min="11780" max="11780" width="39.7109375" style="33" customWidth="1"/>
    <col min="11781" max="11781" width="53.28515625" style="33" customWidth="1"/>
    <col min="11782" max="11789" width="14.42578125" style="33" customWidth="1"/>
    <col min="11790" max="11790" width="15.7109375" style="33" customWidth="1"/>
    <col min="11791" max="11803" width="16" style="33" customWidth="1"/>
    <col min="11804" max="11805" width="22" style="33" customWidth="1"/>
    <col min="11806" max="12035" width="9.140625" style="33"/>
    <col min="12036" max="12036" width="39.7109375" style="33" customWidth="1"/>
    <col min="12037" max="12037" width="53.28515625" style="33" customWidth="1"/>
    <col min="12038" max="12045" width="14.42578125" style="33" customWidth="1"/>
    <col min="12046" max="12046" width="15.7109375" style="33" customWidth="1"/>
    <col min="12047" max="12059" width="16" style="33" customWidth="1"/>
    <col min="12060" max="12061" width="22" style="33" customWidth="1"/>
    <col min="12062" max="12291" width="9.140625" style="33"/>
    <col min="12292" max="12292" width="39.7109375" style="33" customWidth="1"/>
    <col min="12293" max="12293" width="53.28515625" style="33" customWidth="1"/>
    <col min="12294" max="12301" width="14.42578125" style="33" customWidth="1"/>
    <col min="12302" max="12302" width="15.7109375" style="33" customWidth="1"/>
    <col min="12303" max="12315" width="16" style="33" customWidth="1"/>
    <col min="12316" max="12317" width="22" style="33" customWidth="1"/>
    <col min="12318" max="12547" width="9.140625" style="33"/>
    <col min="12548" max="12548" width="39.7109375" style="33" customWidth="1"/>
    <col min="12549" max="12549" width="53.28515625" style="33" customWidth="1"/>
    <col min="12550" max="12557" width="14.42578125" style="33" customWidth="1"/>
    <col min="12558" max="12558" width="15.7109375" style="33" customWidth="1"/>
    <col min="12559" max="12571" width="16" style="33" customWidth="1"/>
    <col min="12572" max="12573" width="22" style="33" customWidth="1"/>
    <col min="12574" max="12803" width="9.140625" style="33"/>
    <col min="12804" max="12804" width="39.7109375" style="33" customWidth="1"/>
    <col min="12805" max="12805" width="53.28515625" style="33" customWidth="1"/>
    <col min="12806" max="12813" width="14.42578125" style="33" customWidth="1"/>
    <col min="12814" max="12814" width="15.7109375" style="33" customWidth="1"/>
    <col min="12815" max="12827" width="16" style="33" customWidth="1"/>
    <col min="12828" max="12829" width="22" style="33" customWidth="1"/>
    <col min="12830" max="13059" width="9.140625" style="33"/>
    <col min="13060" max="13060" width="39.7109375" style="33" customWidth="1"/>
    <col min="13061" max="13061" width="53.28515625" style="33" customWidth="1"/>
    <col min="13062" max="13069" width="14.42578125" style="33" customWidth="1"/>
    <col min="13070" max="13070" width="15.7109375" style="33" customWidth="1"/>
    <col min="13071" max="13083" width="16" style="33" customWidth="1"/>
    <col min="13084" max="13085" width="22" style="33" customWidth="1"/>
    <col min="13086" max="13315" width="9.140625" style="33"/>
    <col min="13316" max="13316" width="39.7109375" style="33" customWidth="1"/>
    <col min="13317" max="13317" width="53.28515625" style="33" customWidth="1"/>
    <col min="13318" max="13325" width="14.42578125" style="33" customWidth="1"/>
    <col min="13326" max="13326" width="15.7109375" style="33" customWidth="1"/>
    <col min="13327" max="13339" width="16" style="33" customWidth="1"/>
    <col min="13340" max="13341" width="22" style="33" customWidth="1"/>
    <col min="13342" max="13571" width="9.140625" style="33"/>
    <col min="13572" max="13572" width="39.7109375" style="33" customWidth="1"/>
    <col min="13573" max="13573" width="53.28515625" style="33" customWidth="1"/>
    <col min="13574" max="13581" width="14.42578125" style="33" customWidth="1"/>
    <col min="13582" max="13582" width="15.7109375" style="33" customWidth="1"/>
    <col min="13583" max="13595" width="16" style="33" customWidth="1"/>
    <col min="13596" max="13597" width="22" style="33" customWidth="1"/>
    <col min="13598" max="13827" width="9.140625" style="33"/>
    <col min="13828" max="13828" width="39.7109375" style="33" customWidth="1"/>
    <col min="13829" max="13829" width="53.28515625" style="33" customWidth="1"/>
    <col min="13830" max="13837" width="14.42578125" style="33" customWidth="1"/>
    <col min="13838" max="13838" width="15.7109375" style="33" customWidth="1"/>
    <col min="13839" max="13851" width="16" style="33" customWidth="1"/>
    <col min="13852" max="13853" width="22" style="33" customWidth="1"/>
    <col min="13854" max="14083" width="9.140625" style="33"/>
    <col min="14084" max="14084" width="39.7109375" style="33" customWidth="1"/>
    <col min="14085" max="14085" width="53.28515625" style="33" customWidth="1"/>
    <col min="14086" max="14093" width="14.42578125" style="33" customWidth="1"/>
    <col min="14094" max="14094" width="15.7109375" style="33" customWidth="1"/>
    <col min="14095" max="14107" width="16" style="33" customWidth="1"/>
    <col min="14108" max="14109" width="22" style="33" customWidth="1"/>
    <col min="14110" max="14339" width="9.140625" style="33"/>
    <col min="14340" max="14340" width="39.7109375" style="33" customWidth="1"/>
    <col min="14341" max="14341" width="53.28515625" style="33" customWidth="1"/>
    <col min="14342" max="14349" width="14.42578125" style="33" customWidth="1"/>
    <col min="14350" max="14350" width="15.7109375" style="33" customWidth="1"/>
    <col min="14351" max="14363" width="16" style="33" customWidth="1"/>
    <col min="14364" max="14365" width="22" style="33" customWidth="1"/>
    <col min="14366" max="14595" width="9.140625" style="33"/>
    <col min="14596" max="14596" width="39.7109375" style="33" customWidth="1"/>
    <col min="14597" max="14597" width="53.28515625" style="33" customWidth="1"/>
    <col min="14598" max="14605" width="14.42578125" style="33" customWidth="1"/>
    <col min="14606" max="14606" width="15.7109375" style="33" customWidth="1"/>
    <col min="14607" max="14619" width="16" style="33" customWidth="1"/>
    <col min="14620" max="14621" width="22" style="33" customWidth="1"/>
    <col min="14622" max="14851" width="9.140625" style="33"/>
    <col min="14852" max="14852" width="39.7109375" style="33" customWidth="1"/>
    <col min="14853" max="14853" width="53.28515625" style="33" customWidth="1"/>
    <col min="14854" max="14861" width="14.42578125" style="33" customWidth="1"/>
    <col min="14862" max="14862" width="15.7109375" style="33" customWidth="1"/>
    <col min="14863" max="14875" width="16" style="33" customWidth="1"/>
    <col min="14876" max="14877" width="22" style="33" customWidth="1"/>
    <col min="14878" max="15107" width="9.140625" style="33"/>
    <col min="15108" max="15108" width="39.7109375" style="33" customWidth="1"/>
    <col min="15109" max="15109" width="53.28515625" style="33" customWidth="1"/>
    <col min="15110" max="15117" width="14.42578125" style="33" customWidth="1"/>
    <col min="15118" max="15118" width="15.7109375" style="33" customWidth="1"/>
    <col min="15119" max="15131" width="16" style="33" customWidth="1"/>
    <col min="15132" max="15133" width="22" style="33" customWidth="1"/>
    <col min="15134" max="15363" width="9.140625" style="33"/>
    <col min="15364" max="15364" width="39.7109375" style="33" customWidth="1"/>
    <col min="15365" max="15365" width="53.28515625" style="33" customWidth="1"/>
    <col min="15366" max="15373" width="14.42578125" style="33" customWidth="1"/>
    <col min="15374" max="15374" width="15.7109375" style="33" customWidth="1"/>
    <col min="15375" max="15387" width="16" style="33" customWidth="1"/>
    <col min="15388" max="15389" width="22" style="33" customWidth="1"/>
    <col min="15390" max="15619" width="9.140625" style="33"/>
    <col min="15620" max="15620" width="39.7109375" style="33" customWidth="1"/>
    <col min="15621" max="15621" width="53.28515625" style="33" customWidth="1"/>
    <col min="15622" max="15629" width="14.42578125" style="33" customWidth="1"/>
    <col min="15630" max="15630" width="15.7109375" style="33" customWidth="1"/>
    <col min="15631" max="15643" width="16" style="33" customWidth="1"/>
    <col min="15644" max="15645" width="22" style="33" customWidth="1"/>
    <col min="15646" max="15875" width="9.140625" style="33"/>
    <col min="15876" max="15876" width="39.7109375" style="33" customWidth="1"/>
    <col min="15877" max="15877" width="53.28515625" style="33" customWidth="1"/>
    <col min="15878" max="15885" width="14.42578125" style="33" customWidth="1"/>
    <col min="15886" max="15886" width="15.7109375" style="33" customWidth="1"/>
    <col min="15887" max="15899" width="16" style="33" customWidth="1"/>
    <col min="15900" max="15901" width="22" style="33" customWidth="1"/>
    <col min="15902" max="16131" width="9.140625" style="33"/>
    <col min="16132" max="16132" width="39.7109375" style="33" customWidth="1"/>
    <col min="16133" max="16133" width="53.28515625" style="33" customWidth="1"/>
    <col min="16134" max="16141" width="14.42578125" style="33" customWidth="1"/>
    <col min="16142" max="16142" width="15.7109375" style="33" customWidth="1"/>
    <col min="16143" max="16155" width="16" style="33" customWidth="1"/>
    <col min="16156" max="16157" width="22" style="33" customWidth="1"/>
    <col min="16158" max="16384" width="9.140625" style="33"/>
  </cols>
  <sheetData>
    <row r="1" spans="1:29" ht="15" customHeight="1" x14ac:dyDescent="0.25"/>
    <row r="2" spans="1:29" ht="15" customHeight="1" x14ac:dyDescent="0.25"/>
    <row r="3" spans="1:29" customFormat="1" ht="26.25" x14ac:dyDescent="0.4">
      <c r="A3" s="90" t="s">
        <v>459</v>
      </c>
      <c r="AA3" s="523"/>
    </row>
    <row r="4" spans="1:29" customFormat="1" x14ac:dyDescent="0.25">
      <c r="A4" s="700" t="s">
        <v>956</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row>
    <row r="5" spans="1:29" customFormat="1" x14ac:dyDescent="0.25">
      <c r="AA5" s="523"/>
    </row>
    <row r="6" spans="1:29" customFormat="1" ht="26.25" x14ac:dyDescent="0.4">
      <c r="A6" s="701" t="s">
        <v>459</v>
      </c>
      <c r="B6" s="702"/>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3"/>
    </row>
    <row r="7" spans="1:29" customFormat="1" ht="51.75" customHeight="1" x14ac:dyDescent="0.35">
      <c r="A7" s="54" t="s">
        <v>499</v>
      </c>
      <c r="B7" s="17"/>
      <c r="C7" s="41" t="s">
        <v>342</v>
      </c>
      <c r="D7" s="41" t="s">
        <v>343</v>
      </c>
      <c r="E7" s="41" t="s">
        <v>344</v>
      </c>
      <c r="F7" s="41" t="s">
        <v>345</v>
      </c>
      <c r="G7" s="41" t="s">
        <v>346</v>
      </c>
      <c r="H7" s="41" t="s">
        <v>347</v>
      </c>
      <c r="I7" s="41" t="s">
        <v>10</v>
      </c>
      <c r="J7" s="41" t="s">
        <v>348</v>
      </c>
      <c r="K7" s="41" t="s">
        <v>11</v>
      </c>
      <c r="L7" s="41" t="s">
        <v>25</v>
      </c>
      <c r="M7" s="41" t="s">
        <v>26</v>
      </c>
      <c r="N7" s="41" t="s">
        <v>27</v>
      </c>
      <c r="O7" s="41" t="s">
        <v>12</v>
      </c>
      <c r="P7" s="41" t="s">
        <v>13</v>
      </c>
      <c r="Q7" s="41" t="s">
        <v>14</v>
      </c>
      <c r="R7" s="41" t="s">
        <v>15</v>
      </c>
      <c r="S7" s="41" t="s">
        <v>16</v>
      </c>
      <c r="T7" s="41" t="s">
        <v>17</v>
      </c>
      <c r="U7" s="41" t="s">
        <v>18</v>
      </c>
      <c r="V7" s="41" t="s">
        <v>19</v>
      </c>
      <c r="W7" s="41" t="s">
        <v>497</v>
      </c>
      <c r="X7" s="41" t="s">
        <v>754</v>
      </c>
      <c r="Y7" s="478" t="s">
        <v>833</v>
      </c>
      <c r="Z7" s="478" t="s">
        <v>913</v>
      </c>
      <c r="AA7" s="478" t="s">
        <v>980</v>
      </c>
      <c r="AB7" s="613" t="s">
        <v>984</v>
      </c>
      <c r="AC7" s="613" t="s">
        <v>985</v>
      </c>
    </row>
    <row r="8" spans="1:29" s="2" customFormat="1" x14ac:dyDescent="0.25">
      <c r="A8" s="10" t="s">
        <v>339</v>
      </c>
      <c r="B8" s="10"/>
      <c r="C8" s="84" t="s">
        <v>125</v>
      </c>
      <c r="D8" s="84" t="s">
        <v>125</v>
      </c>
      <c r="E8" s="84" t="s">
        <v>125</v>
      </c>
      <c r="F8" s="84" t="s">
        <v>125</v>
      </c>
      <c r="G8" s="84" t="s">
        <v>125</v>
      </c>
      <c r="H8" s="84" t="s">
        <v>125</v>
      </c>
      <c r="I8" s="84" t="s">
        <v>125</v>
      </c>
      <c r="J8" s="84" t="s">
        <v>125</v>
      </c>
      <c r="K8" s="84">
        <v>38.4</v>
      </c>
      <c r="L8" s="84">
        <v>38.5</v>
      </c>
      <c r="M8" s="84">
        <v>42.5</v>
      </c>
      <c r="N8" s="84">
        <v>41.9</v>
      </c>
      <c r="O8" s="84">
        <v>48.6</v>
      </c>
      <c r="P8" s="84">
        <v>49.2</v>
      </c>
      <c r="Q8" s="84">
        <v>48.1</v>
      </c>
      <c r="R8" s="84">
        <v>54.4</v>
      </c>
      <c r="S8" s="84">
        <v>54.8</v>
      </c>
      <c r="T8" s="84">
        <v>54.2</v>
      </c>
      <c r="U8" s="84">
        <v>57.1</v>
      </c>
      <c r="V8" s="84">
        <v>86.7</v>
      </c>
      <c r="W8" s="84">
        <v>74.5</v>
      </c>
      <c r="X8" s="460">
        <v>88.9</v>
      </c>
      <c r="Y8" s="460">
        <v>103</v>
      </c>
      <c r="Z8" s="460">
        <v>116</v>
      </c>
      <c r="AA8" s="460">
        <v>120.8</v>
      </c>
      <c r="AB8" s="282">
        <f>(AA8-K8)/K8</f>
        <v>2.1458333333333335</v>
      </c>
      <c r="AC8" s="480">
        <f>(AA8-Z8)/Z8</f>
        <v>4.1379310344827565E-2</v>
      </c>
    </row>
    <row r="9" spans="1:29" s="4" customFormat="1" x14ac:dyDescent="0.25">
      <c r="A9" s="471"/>
      <c r="B9" s="15" t="s">
        <v>955</v>
      </c>
      <c r="C9" s="472" t="s">
        <v>125</v>
      </c>
      <c r="D9" s="472" t="s">
        <v>125</v>
      </c>
      <c r="E9" s="472" t="s">
        <v>125</v>
      </c>
      <c r="F9" s="472" t="s">
        <v>125</v>
      </c>
      <c r="G9" s="472" t="s">
        <v>125</v>
      </c>
      <c r="H9" s="472" t="s">
        <v>125</v>
      </c>
      <c r="I9" s="472" t="s">
        <v>125</v>
      </c>
      <c r="J9" s="472" t="s">
        <v>125</v>
      </c>
      <c r="K9" s="472">
        <v>18.600000000000001</v>
      </c>
      <c r="L9" s="472">
        <v>20</v>
      </c>
      <c r="M9" s="472">
        <v>21.4</v>
      </c>
      <c r="N9" s="472">
        <v>21.9</v>
      </c>
      <c r="O9" s="472">
        <v>23.700000000000003</v>
      </c>
      <c r="P9" s="472">
        <v>25.5</v>
      </c>
      <c r="Q9" s="472">
        <v>26.8</v>
      </c>
      <c r="R9" s="472">
        <v>31.200000000000003</v>
      </c>
      <c r="S9" s="472">
        <v>33.1</v>
      </c>
      <c r="T9" s="472">
        <v>35.1</v>
      </c>
      <c r="U9" s="472">
        <v>36.200000000000003</v>
      </c>
      <c r="V9" s="472">
        <v>40.4</v>
      </c>
      <c r="W9" s="472">
        <v>46.900000000000006</v>
      </c>
      <c r="X9" s="473">
        <v>52.8</v>
      </c>
      <c r="Y9" s="473">
        <v>57.8</v>
      </c>
      <c r="Z9" s="473">
        <v>64.599999999999994</v>
      </c>
      <c r="AA9" s="473">
        <v>70.400000000000006</v>
      </c>
      <c r="AB9" s="282">
        <f t="shared" ref="AB9:AB14" si="0">(AA9-K9)/K9</f>
        <v>2.78494623655914</v>
      </c>
      <c r="AC9" s="480">
        <f t="shared" ref="AC9:AC14" si="1">(AA9-Z9)/Z9</f>
        <v>8.978328173374632E-2</v>
      </c>
    </row>
    <row r="10" spans="1:29" s="4" customFormat="1" x14ac:dyDescent="0.25">
      <c r="A10" s="471"/>
      <c r="B10" s="15" t="s">
        <v>358</v>
      </c>
      <c r="C10" s="247" t="s">
        <v>125</v>
      </c>
      <c r="D10" s="247" t="s">
        <v>125</v>
      </c>
      <c r="E10" s="247" t="s">
        <v>125</v>
      </c>
      <c r="F10" s="247" t="s">
        <v>125</v>
      </c>
      <c r="G10" s="247" t="s">
        <v>125</v>
      </c>
      <c r="H10" s="247" t="s">
        <v>125</v>
      </c>
      <c r="I10" s="247" t="s">
        <v>125</v>
      </c>
      <c r="J10" s="247" t="s">
        <v>125</v>
      </c>
      <c r="K10" s="247">
        <v>6.9</v>
      </c>
      <c r="L10" s="247">
        <v>7.1</v>
      </c>
      <c r="M10" s="247">
        <v>7.7</v>
      </c>
      <c r="N10" s="247">
        <v>8.1999999999999993</v>
      </c>
      <c r="O10" s="247">
        <v>9.5</v>
      </c>
      <c r="P10" s="247">
        <v>9.9</v>
      </c>
      <c r="Q10" s="247">
        <v>10.4</v>
      </c>
      <c r="R10" s="247">
        <v>11.8</v>
      </c>
      <c r="S10" s="247">
        <v>12.1</v>
      </c>
      <c r="T10" s="247">
        <v>12.6</v>
      </c>
      <c r="U10" s="247">
        <v>12.8</v>
      </c>
      <c r="V10" s="247">
        <v>15</v>
      </c>
      <c r="W10" s="247">
        <v>18</v>
      </c>
      <c r="X10" s="473">
        <v>19.399999999999999</v>
      </c>
      <c r="Y10" s="473">
        <v>21</v>
      </c>
      <c r="Z10" s="473">
        <v>23.3</v>
      </c>
      <c r="AA10" s="473">
        <f>14.7+9.1</f>
        <v>23.799999999999997</v>
      </c>
      <c r="AB10" s="282">
        <f t="shared" si="0"/>
        <v>2.4492753623188404</v>
      </c>
      <c r="AC10" s="480">
        <f t="shared" si="1"/>
        <v>2.1459227467811006E-2</v>
      </c>
    </row>
    <row r="11" spans="1:29" s="4" customFormat="1" x14ac:dyDescent="0.25">
      <c r="A11" s="30"/>
      <c r="B11" s="15" t="s">
        <v>360</v>
      </c>
      <c r="C11" s="247" t="s">
        <v>125</v>
      </c>
      <c r="D11" s="247" t="s">
        <v>125</v>
      </c>
      <c r="E11" s="247" t="s">
        <v>125</v>
      </c>
      <c r="F11" s="247" t="s">
        <v>125</v>
      </c>
      <c r="G11" s="247" t="s">
        <v>125</v>
      </c>
      <c r="H11" s="247" t="s">
        <v>125</v>
      </c>
      <c r="I11" s="247" t="s">
        <v>125</v>
      </c>
      <c r="J11" s="247" t="s">
        <v>125</v>
      </c>
      <c r="K11" s="247">
        <v>4</v>
      </c>
      <c r="L11" s="247">
        <v>4</v>
      </c>
      <c r="M11" s="247">
        <v>4.4000000000000004</v>
      </c>
      <c r="N11" s="247">
        <v>4.5999999999999996</v>
      </c>
      <c r="O11" s="247">
        <v>5</v>
      </c>
      <c r="P11" s="247">
        <v>5.3</v>
      </c>
      <c r="Q11" s="247">
        <v>5.6</v>
      </c>
      <c r="R11" s="247">
        <v>5.6</v>
      </c>
      <c r="S11" s="247">
        <v>4.7</v>
      </c>
      <c r="T11" s="247">
        <v>4.4000000000000004</v>
      </c>
      <c r="U11" s="247">
        <v>4.4000000000000004</v>
      </c>
      <c r="V11" s="247">
        <v>4.9000000000000004</v>
      </c>
      <c r="W11" s="247">
        <v>5.4</v>
      </c>
      <c r="X11" s="248">
        <v>2.4</v>
      </c>
      <c r="Y11" s="248">
        <v>3.5</v>
      </c>
      <c r="Z11" s="248">
        <v>4.2</v>
      </c>
      <c r="AA11" s="473">
        <v>3.6</v>
      </c>
      <c r="AB11" s="282">
        <f t="shared" si="0"/>
        <v>-9.9999999999999978E-2</v>
      </c>
      <c r="AC11" s="480">
        <f t="shared" si="1"/>
        <v>-0.14285714285714288</v>
      </c>
    </row>
    <row r="12" spans="1:29" s="4" customFormat="1" x14ac:dyDescent="0.25">
      <c r="A12" s="30"/>
      <c r="B12" s="15" t="s">
        <v>361</v>
      </c>
      <c r="C12" s="247" t="s">
        <v>125</v>
      </c>
      <c r="D12" s="247" t="s">
        <v>125</v>
      </c>
      <c r="E12" s="247" t="s">
        <v>125</v>
      </c>
      <c r="F12" s="247" t="s">
        <v>125</v>
      </c>
      <c r="G12" s="247" t="s">
        <v>125</v>
      </c>
      <c r="H12" s="247" t="s">
        <v>125</v>
      </c>
      <c r="I12" s="247" t="s">
        <v>125</v>
      </c>
      <c r="J12" s="247" t="s">
        <v>125</v>
      </c>
      <c r="K12" s="247">
        <v>8.4</v>
      </c>
      <c r="L12" s="247">
        <v>6.9</v>
      </c>
      <c r="M12" s="247">
        <v>8.4</v>
      </c>
      <c r="N12" s="247">
        <v>0.6</v>
      </c>
      <c r="O12" s="247">
        <v>9.1</v>
      </c>
      <c r="P12" s="247">
        <v>7.1</v>
      </c>
      <c r="Q12" s="247">
        <v>4.0999999999999996</v>
      </c>
      <c r="R12" s="247">
        <v>5.6</v>
      </c>
      <c r="S12" s="247">
        <v>4.5999999999999996</v>
      </c>
      <c r="T12" s="247">
        <v>1.9</v>
      </c>
      <c r="U12" s="247">
        <v>3.5</v>
      </c>
      <c r="V12" s="247">
        <v>26.4</v>
      </c>
      <c r="W12" s="247">
        <v>4.2</v>
      </c>
      <c r="X12" s="473">
        <v>4.8</v>
      </c>
      <c r="Y12" s="473">
        <v>6</v>
      </c>
      <c r="Z12" s="473">
        <v>9.1999999999999993</v>
      </c>
      <c r="AA12" s="473">
        <v>21.2</v>
      </c>
      <c r="AB12" s="282">
        <f t="shared" si="0"/>
        <v>1.5238095238095237</v>
      </c>
      <c r="AC12" s="480">
        <f t="shared" si="1"/>
        <v>1.3043478260869565</v>
      </c>
    </row>
    <row r="13" spans="1:29" s="4" customFormat="1" x14ac:dyDescent="0.25">
      <c r="A13" s="30"/>
      <c r="B13" s="15" t="s">
        <v>362</v>
      </c>
      <c r="C13" s="247" t="s">
        <v>125</v>
      </c>
      <c r="D13" s="247" t="s">
        <v>125</v>
      </c>
      <c r="E13" s="247" t="s">
        <v>125</v>
      </c>
      <c r="F13" s="247" t="s">
        <v>125</v>
      </c>
      <c r="G13" s="247" t="s">
        <v>125</v>
      </c>
      <c r="H13" s="247" t="s">
        <v>125</v>
      </c>
      <c r="I13" s="247" t="s">
        <v>125</v>
      </c>
      <c r="J13" s="247" t="s">
        <v>125</v>
      </c>
      <c r="K13" s="247">
        <v>0.5</v>
      </c>
      <c r="L13" s="247">
        <v>0.5</v>
      </c>
      <c r="M13" s="247">
        <v>0.6</v>
      </c>
      <c r="N13" s="247">
        <v>0.6</v>
      </c>
      <c r="O13" s="247">
        <v>1.3</v>
      </c>
      <c r="P13" s="247">
        <v>1.4</v>
      </c>
      <c r="Q13" s="247">
        <v>1.1000000000000001</v>
      </c>
      <c r="R13" s="247">
        <v>0.2</v>
      </c>
      <c r="S13" s="247">
        <v>0.4</v>
      </c>
      <c r="T13" s="247">
        <v>0.2</v>
      </c>
      <c r="U13" s="247">
        <v>0.2</v>
      </c>
      <c r="V13" s="247">
        <v>0.1</v>
      </c>
      <c r="W13" s="247">
        <v>0.1</v>
      </c>
      <c r="X13" s="473">
        <v>0.13600000000000001</v>
      </c>
      <c r="Y13" s="466">
        <v>4.8000000000000001E-2</v>
      </c>
      <c r="Z13" s="473">
        <v>8.8999999999999996E-2</v>
      </c>
      <c r="AA13" s="473">
        <v>2.4</v>
      </c>
      <c r="AB13" s="282">
        <f t="shared" si="0"/>
        <v>3.8</v>
      </c>
      <c r="AC13" s="480">
        <f t="shared" si="1"/>
        <v>25.966292134831463</v>
      </c>
    </row>
    <row r="14" spans="1:29" s="2" customFormat="1" x14ac:dyDescent="0.25">
      <c r="A14" s="10" t="s">
        <v>340</v>
      </c>
      <c r="B14" s="10"/>
      <c r="C14" s="84" t="s">
        <v>125</v>
      </c>
      <c r="D14" s="84" t="s">
        <v>125</v>
      </c>
      <c r="E14" s="84"/>
      <c r="F14" s="84" t="s">
        <v>125</v>
      </c>
      <c r="G14" s="84" t="s">
        <v>125</v>
      </c>
      <c r="H14" s="84" t="s">
        <v>125</v>
      </c>
      <c r="I14" s="84" t="s">
        <v>125</v>
      </c>
      <c r="J14" s="84" t="s">
        <v>125</v>
      </c>
      <c r="K14" s="84">
        <v>115.2</v>
      </c>
      <c r="L14" s="84">
        <v>119.6</v>
      </c>
      <c r="M14" s="84">
        <v>125.3</v>
      </c>
      <c r="N14" s="84">
        <v>125</v>
      </c>
      <c r="O14" s="84">
        <v>134.5</v>
      </c>
      <c r="P14" s="84">
        <v>129.4</v>
      </c>
      <c r="Q14" s="84">
        <v>132.69999999999999</v>
      </c>
      <c r="R14" s="84">
        <v>130.9</v>
      </c>
      <c r="S14" s="84">
        <v>129.9</v>
      </c>
      <c r="T14" s="84">
        <v>121.2</v>
      </c>
      <c r="U14" s="84">
        <v>101.44</v>
      </c>
      <c r="V14" s="84">
        <v>99.85</v>
      </c>
      <c r="W14" s="84">
        <v>181</v>
      </c>
      <c r="X14" s="464" t="s">
        <v>948</v>
      </c>
      <c r="Y14" s="470">
        <v>14.7</v>
      </c>
      <c r="Z14" s="470">
        <v>14.7</v>
      </c>
      <c r="AA14" s="470">
        <v>13.8</v>
      </c>
      <c r="AB14" s="282">
        <f t="shared" si="0"/>
        <v>-0.88020833333333337</v>
      </c>
      <c r="AC14" s="480">
        <f t="shared" si="1"/>
        <v>-6.1224489795918276E-2</v>
      </c>
    </row>
    <row r="15" spans="1:29" s="4" customFormat="1" x14ac:dyDescent="0.25">
      <c r="A15" s="103" t="s">
        <v>1050</v>
      </c>
      <c r="B15" s="614"/>
      <c r="C15" s="615" t="s">
        <v>125</v>
      </c>
      <c r="D15" s="615" t="s">
        <v>125</v>
      </c>
      <c r="E15" s="615" t="s">
        <v>125</v>
      </c>
      <c r="F15" s="615" t="s">
        <v>125</v>
      </c>
      <c r="G15" s="615" t="s">
        <v>125</v>
      </c>
      <c r="H15" s="615" t="s">
        <v>125</v>
      </c>
      <c r="I15" s="615" t="s">
        <v>125</v>
      </c>
      <c r="J15" s="615" t="s">
        <v>125</v>
      </c>
      <c r="K15" s="473">
        <v>83.767680000000013</v>
      </c>
      <c r="L15" s="473">
        <v>88.771904000000006</v>
      </c>
      <c r="M15" s="473">
        <v>95.50867199999999</v>
      </c>
      <c r="N15" s="473">
        <v>97.777499999999989</v>
      </c>
      <c r="O15" s="473">
        <v>108.33571499999999</v>
      </c>
      <c r="P15" s="473">
        <v>106.81064200000002</v>
      </c>
      <c r="Q15" s="473">
        <v>112.507041</v>
      </c>
      <c r="R15" s="473">
        <v>112.55305600000001</v>
      </c>
      <c r="S15" s="473">
        <v>113.77161600000002</v>
      </c>
      <c r="T15" s="473">
        <v>107.54803200000001</v>
      </c>
      <c r="U15" s="473">
        <v>91.825516800000003</v>
      </c>
      <c r="V15" s="473">
        <v>92.044725499999998</v>
      </c>
      <c r="W15" s="473">
        <v>168.99427</v>
      </c>
      <c r="X15" s="473">
        <v>14.870012000000001</v>
      </c>
      <c r="Y15" s="473">
        <v>14.149925999999999</v>
      </c>
      <c r="Z15" s="473">
        <v>14.435252999999999</v>
      </c>
      <c r="AA15" s="473">
        <v>13.8</v>
      </c>
      <c r="AB15" s="282">
        <v>-0.83525865823191003</v>
      </c>
      <c r="AC15" s="480">
        <v>-4.4007056890516483E-2</v>
      </c>
    </row>
    <row r="16" spans="1:29" customFormat="1" ht="48" customHeight="1" x14ac:dyDescent="0.35">
      <c r="A16" s="54" t="s">
        <v>690</v>
      </c>
      <c r="B16" s="18"/>
      <c r="C16" s="41" t="s">
        <v>342</v>
      </c>
      <c r="D16" s="41" t="s">
        <v>343</v>
      </c>
      <c r="E16" s="41" t="s">
        <v>344</v>
      </c>
      <c r="F16" s="41" t="s">
        <v>345</v>
      </c>
      <c r="G16" s="41" t="s">
        <v>346</v>
      </c>
      <c r="H16" s="41" t="s">
        <v>347</v>
      </c>
      <c r="I16" s="41" t="s">
        <v>10</v>
      </c>
      <c r="J16" s="41" t="s">
        <v>348</v>
      </c>
      <c r="K16" s="41" t="s">
        <v>11</v>
      </c>
      <c r="L16" s="41" t="s">
        <v>25</v>
      </c>
      <c r="M16" s="41" t="s">
        <v>26</v>
      </c>
      <c r="N16" s="41" t="s">
        <v>27</v>
      </c>
      <c r="O16" s="41" t="s">
        <v>12</v>
      </c>
      <c r="P16" s="41" t="s">
        <v>13</v>
      </c>
      <c r="Q16" s="41" t="s">
        <v>14</v>
      </c>
      <c r="R16" s="41" t="s">
        <v>15</v>
      </c>
      <c r="S16" s="41" t="s">
        <v>16</v>
      </c>
      <c r="T16" s="41" t="s">
        <v>17</v>
      </c>
      <c r="U16" s="41" t="s">
        <v>18</v>
      </c>
      <c r="V16" s="41" t="s">
        <v>19</v>
      </c>
      <c r="W16" s="41" t="s">
        <v>497</v>
      </c>
      <c r="X16" s="41" t="s">
        <v>746</v>
      </c>
      <c r="Y16" s="41" t="s">
        <v>833</v>
      </c>
      <c r="Z16" s="478" t="s">
        <v>913</v>
      </c>
      <c r="AA16" s="478" t="s">
        <v>980</v>
      </c>
      <c r="AB16" s="613" t="s">
        <v>984</v>
      </c>
      <c r="AC16" s="613" t="s">
        <v>985</v>
      </c>
    </row>
    <row r="17" spans="1:29" s="2" customFormat="1" x14ac:dyDescent="0.25">
      <c r="A17" s="10" t="s">
        <v>689</v>
      </c>
      <c r="B17" s="10"/>
      <c r="C17" s="84">
        <v>42.036999999999999</v>
      </c>
      <c r="D17" s="84">
        <v>40.106999999999999</v>
      </c>
      <c r="E17" s="84">
        <v>40.840000000000003</v>
      </c>
      <c r="F17" s="84">
        <v>36.5</v>
      </c>
      <c r="G17" s="84">
        <v>35.503999999999998</v>
      </c>
      <c r="H17" s="84">
        <v>35.052999999999997</v>
      </c>
      <c r="I17" s="84">
        <v>34.238999999999997</v>
      </c>
      <c r="J17" s="84">
        <v>33.725999999999999</v>
      </c>
      <c r="K17" s="84">
        <v>39.122999999999998</v>
      </c>
      <c r="L17" s="84">
        <v>35.667000000000002</v>
      </c>
      <c r="M17" s="84">
        <v>34.996000000000002</v>
      </c>
      <c r="N17" s="84">
        <v>35.841999999999999</v>
      </c>
      <c r="O17" s="84">
        <v>34.136000000000003</v>
      </c>
      <c r="P17" s="84">
        <v>32.597999999999999</v>
      </c>
      <c r="Q17" s="84">
        <v>29.3</v>
      </c>
      <c r="R17" s="84">
        <v>32.299999999999997</v>
      </c>
      <c r="S17" s="84">
        <v>34.799999999999997</v>
      </c>
      <c r="T17" s="84">
        <v>30.8</v>
      </c>
      <c r="U17" s="84">
        <v>19.600000000000001</v>
      </c>
      <c r="V17" s="84">
        <v>17.8</v>
      </c>
      <c r="W17" s="84">
        <v>19.399999999999999</v>
      </c>
      <c r="X17" s="461">
        <v>17.8</v>
      </c>
      <c r="Y17" s="461">
        <v>26.4</v>
      </c>
      <c r="Z17" s="426">
        <v>21</v>
      </c>
      <c r="AA17" s="426">
        <v>16.399999999999999</v>
      </c>
      <c r="AB17" s="254">
        <f>(AA17-K17)/K17</f>
        <v>-0.58080924264499145</v>
      </c>
      <c r="AC17" s="254">
        <f>(AA17-Z17)/Z17</f>
        <v>-0.2190476190476191</v>
      </c>
    </row>
    <row r="18" spans="1:29" customFormat="1" x14ac:dyDescent="0.25">
      <c r="A18" s="15" t="s">
        <v>1067</v>
      </c>
      <c r="C18" s="473" t="s">
        <v>125</v>
      </c>
      <c r="D18" s="473" t="s">
        <v>125</v>
      </c>
      <c r="E18" s="473" t="s">
        <v>125</v>
      </c>
      <c r="F18" s="473" t="s">
        <v>125</v>
      </c>
      <c r="G18" s="473" t="s">
        <v>125</v>
      </c>
      <c r="H18" s="473" t="s">
        <v>125</v>
      </c>
      <c r="I18" s="473" t="s">
        <v>125</v>
      </c>
      <c r="J18" s="473" t="s">
        <v>125</v>
      </c>
      <c r="K18" s="473" t="s">
        <v>125</v>
      </c>
      <c r="L18" s="473" t="s">
        <v>125</v>
      </c>
      <c r="M18" s="501">
        <v>46</v>
      </c>
      <c r="N18" s="501">
        <v>45.9</v>
      </c>
      <c r="O18" s="501">
        <v>42.5</v>
      </c>
      <c r="P18" s="501">
        <v>39.6</v>
      </c>
      <c r="Q18" s="501">
        <v>34.700000000000003</v>
      </c>
      <c r="R18" s="501">
        <v>37.6</v>
      </c>
      <c r="S18" s="501">
        <v>39.9</v>
      </c>
      <c r="T18" s="501">
        <v>34.799999999999997</v>
      </c>
      <c r="U18" s="501">
        <v>21.7</v>
      </c>
      <c r="V18" s="501">
        <v>19.3</v>
      </c>
      <c r="W18" s="501">
        <v>20.8</v>
      </c>
      <c r="X18" s="501">
        <v>18.899999999999999</v>
      </c>
      <c r="Y18" s="501">
        <v>27.4</v>
      </c>
      <c r="Z18" s="502">
        <v>21.4</v>
      </c>
      <c r="AA18" s="502">
        <v>16.399999999999999</v>
      </c>
      <c r="AB18" s="472" t="s">
        <v>125</v>
      </c>
      <c r="AC18" s="665">
        <f>(AA18-Z18)/Z18</f>
        <v>-0.23364485981308414</v>
      </c>
    </row>
    <row r="19" spans="1:29" s="467" customFormat="1" x14ac:dyDescent="0.25">
      <c r="A19" s="474"/>
      <c r="B19" s="474" t="s">
        <v>952</v>
      </c>
      <c r="C19" s="472" t="s">
        <v>125</v>
      </c>
      <c r="D19" s="472" t="s">
        <v>125</v>
      </c>
      <c r="E19" s="472" t="s">
        <v>125</v>
      </c>
      <c r="F19" s="472" t="s">
        <v>125</v>
      </c>
      <c r="G19" s="472" t="s">
        <v>125</v>
      </c>
      <c r="H19" s="472" t="s">
        <v>125</v>
      </c>
      <c r="I19" s="472" t="s">
        <v>125</v>
      </c>
      <c r="J19" s="472" t="s">
        <v>125</v>
      </c>
      <c r="K19" s="472" t="s">
        <v>125</v>
      </c>
      <c r="L19" s="472" t="s">
        <v>125</v>
      </c>
      <c r="M19" s="472" t="s">
        <v>125</v>
      </c>
      <c r="N19" s="472" t="s">
        <v>125</v>
      </c>
      <c r="O19" s="472" t="s">
        <v>125</v>
      </c>
      <c r="P19" s="472" t="s">
        <v>125</v>
      </c>
      <c r="Q19" s="472" t="s">
        <v>125</v>
      </c>
      <c r="R19" s="472" t="s">
        <v>125</v>
      </c>
      <c r="S19" s="472" t="s">
        <v>125</v>
      </c>
      <c r="T19" s="472" t="s">
        <v>125</v>
      </c>
      <c r="U19" s="472" t="s">
        <v>125</v>
      </c>
      <c r="V19" s="472" t="s">
        <v>125</v>
      </c>
      <c r="W19" s="472" t="s">
        <v>125</v>
      </c>
      <c r="X19" s="472">
        <v>6.1</v>
      </c>
      <c r="Y19" s="472">
        <v>9.5</v>
      </c>
      <c r="Z19" s="472">
        <v>6.9</v>
      </c>
      <c r="AA19" s="473">
        <v>5.0279999999999996</v>
      </c>
      <c r="AB19" s="479" t="s">
        <v>947</v>
      </c>
      <c r="AC19" s="665">
        <f t="shared" ref="AC19:AC21" si="2">(AA19-Z19)/Z19</f>
        <v>-0.27130434782608703</v>
      </c>
    </row>
    <row r="20" spans="1:29" s="467" customFormat="1" x14ac:dyDescent="0.25">
      <c r="A20" s="474"/>
      <c r="B20" s="474" t="s">
        <v>953</v>
      </c>
      <c r="C20" s="472" t="s">
        <v>125</v>
      </c>
      <c r="D20" s="472" t="s">
        <v>125</v>
      </c>
      <c r="E20" s="472" t="s">
        <v>125</v>
      </c>
      <c r="F20" s="472" t="s">
        <v>125</v>
      </c>
      <c r="G20" s="472" t="s">
        <v>125</v>
      </c>
      <c r="H20" s="472" t="s">
        <v>125</v>
      </c>
      <c r="I20" s="472" t="s">
        <v>125</v>
      </c>
      <c r="J20" s="472" t="s">
        <v>125</v>
      </c>
      <c r="K20" s="472" t="s">
        <v>125</v>
      </c>
      <c r="L20" s="472" t="s">
        <v>125</v>
      </c>
      <c r="M20" s="472" t="s">
        <v>125</v>
      </c>
      <c r="N20" s="472" t="s">
        <v>125</v>
      </c>
      <c r="O20" s="472" t="s">
        <v>125</v>
      </c>
      <c r="P20" s="472" t="s">
        <v>125</v>
      </c>
      <c r="Q20" s="472" t="s">
        <v>125</v>
      </c>
      <c r="R20" s="472" t="s">
        <v>125</v>
      </c>
      <c r="S20" s="472" t="s">
        <v>125</v>
      </c>
      <c r="T20" s="472" t="s">
        <v>125</v>
      </c>
      <c r="U20" s="472" t="s">
        <v>125</v>
      </c>
      <c r="V20" s="472" t="s">
        <v>125</v>
      </c>
      <c r="W20" s="472" t="s">
        <v>125</v>
      </c>
      <c r="X20" s="472">
        <v>4.2</v>
      </c>
      <c r="Y20" s="472">
        <v>6.4</v>
      </c>
      <c r="Z20" s="472">
        <v>6.2</v>
      </c>
      <c r="AA20" s="629">
        <f>4.046+1.156</f>
        <v>5.202</v>
      </c>
      <c r="AB20" s="479" t="s">
        <v>947</v>
      </c>
      <c r="AC20" s="665">
        <f t="shared" si="2"/>
        <v>-0.16096774193548391</v>
      </c>
    </row>
    <row r="21" spans="1:29" s="467" customFormat="1" x14ac:dyDescent="0.25">
      <c r="A21" s="474"/>
      <c r="B21" s="474" t="s">
        <v>954</v>
      </c>
      <c r="C21" s="472" t="s">
        <v>125</v>
      </c>
      <c r="D21" s="472" t="s">
        <v>125</v>
      </c>
      <c r="E21" s="472" t="s">
        <v>125</v>
      </c>
      <c r="F21" s="472" t="s">
        <v>125</v>
      </c>
      <c r="G21" s="472" t="s">
        <v>125</v>
      </c>
      <c r="H21" s="472" t="s">
        <v>125</v>
      </c>
      <c r="I21" s="472" t="s">
        <v>125</v>
      </c>
      <c r="J21" s="472" t="s">
        <v>125</v>
      </c>
      <c r="K21" s="472" t="s">
        <v>125</v>
      </c>
      <c r="L21" s="472" t="s">
        <v>125</v>
      </c>
      <c r="M21" s="472" t="s">
        <v>125</v>
      </c>
      <c r="N21" s="472" t="s">
        <v>125</v>
      </c>
      <c r="O21" s="472" t="s">
        <v>125</v>
      </c>
      <c r="P21" s="472" t="s">
        <v>125</v>
      </c>
      <c r="Q21" s="472" t="s">
        <v>125</v>
      </c>
      <c r="R21" s="472" t="s">
        <v>125</v>
      </c>
      <c r="S21" s="472" t="s">
        <v>125</v>
      </c>
      <c r="T21" s="472" t="s">
        <v>125</v>
      </c>
      <c r="U21" s="472" t="s">
        <v>125</v>
      </c>
      <c r="V21" s="472" t="s">
        <v>125</v>
      </c>
      <c r="W21" s="472" t="s">
        <v>125</v>
      </c>
      <c r="X21" s="472">
        <v>7.5</v>
      </c>
      <c r="Y21" s="472">
        <v>10.5</v>
      </c>
      <c r="Z21" s="472">
        <v>7.9</v>
      </c>
      <c r="AA21" s="473">
        <v>6.2</v>
      </c>
      <c r="AB21" s="479" t="s">
        <v>947</v>
      </c>
      <c r="AC21" s="665">
        <f t="shared" si="2"/>
        <v>-0.21518987341772153</v>
      </c>
    </row>
    <row r="22" spans="1:29" customFormat="1" x14ac:dyDescent="0.25">
      <c r="A22" s="25" t="s">
        <v>748</v>
      </c>
      <c r="Y22" s="427"/>
      <c r="AA22" s="523"/>
      <c r="AB22" s="33"/>
      <c r="AC22" s="33"/>
    </row>
    <row r="23" spans="1:29" customFormat="1" x14ac:dyDescent="0.25">
      <c r="A23" s="34" t="s">
        <v>944</v>
      </c>
      <c r="AA23" s="523"/>
    </row>
    <row r="24" spans="1:29" customFormat="1" x14ac:dyDescent="0.25">
      <c r="A24" s="34" t="s">
        <v>949</v>
      </c>
      <c r="AA24" s="523"/>
    </row>
    <row r="25" spans="1:29" customFormat="1" x14ac:dyDescent="0.25">
      <c r="A25" s="31" t="s">
        <v>945</v>
      </c>
      <c r="X25" s="427"/>
      <c r="AA25" s="523"/>
    </row>
    <row r="26" spans="1:29" customFormat="1" x14ac:dyDescent="0.25">
      <c r="AA26" s="523"/>
    </row>
    <row r="27" spans="1:29" customFormat="1" x14ac:dyDescent="0.25">
      <c r="S27" s="8"/>
      <c r="U27" s="5"/>
      <c r="AA27" s="523"/>
    </row>
    <row r="28" spans="1:29" customFormat="1" x14ac:dyDescent="0.25">
      <c r="S28" s="257"/>
      <c r="U28" s="5"/>
      <c r="AA28" s="523"/>
    </row>
    <row r="29" spans="1:29" customFormat="1" x14ac:dyDescent="0.25">
      <c r="S29" s="258"/>
      <c r="AA29" s="523"/>
    </row>
    <row r="30" spans="1:29" customFormat="1" x14ac:dyDescent="0.25">
      <c r="S30" s="258"/>
      <c r="AA30" s="523"/>
    </row>
    <row r="31" spans="1:29" customFormat="1" x14ac:dyDescent="0.25">
      <c r="S31" s="258"/>
      <c r="AA31" s="523"/>
    </row>
    <row r="32" spans="1:29" customFormat="1" x14ac:dyDescent="0.25">
      <c r="S32" s="258"/>
      <c r="AA32" s="523"/>
    </row>
    <row r="33" spans="1:27" customFormat="1" x14ac:dyDescent="0.25">
      <c r="S33" s="258"/>
      <c r="AA33" s="523"/>
    </row>
    <row r="34" spans="1:27" customFormat="1" x14ac:dyDescent="0.25">
      <c r="S34" s="258"/>
      <c r="AA34" s="523"/>
    </row>
    <row r="35" spans="1:27" s="2" customFormat="1" x14ac:dyDescent="0.25">
      <c r="S35" s="257"/>
    </row>
    <row r="36" spans="1:27" x14ac:dyDescent="0.25">
      <c r="A36" s="33"/>
      <c r="B36" s="33"/>
      <c r="C36" s="33"/>
      <c r="D36" s="33"/>
      <c r="E36" s="33"/>
      <c r="F36" s="33"/>
      <c r="G36" s="33"/>
      <c r="H36" s="33"/>
      <c r="I36" s="33"/>
      <c r="J36" s="33"/>
      <c r="K36" s="33"/>
      <c r="L36" s="33"/>
      <c r="M36" s="33"/>
      <c r="N36" s="33"/>
      <c r="O36" s="33"/>
      <c r="P36" s="33"/>
      <c r="Q36" s="33"/>
      <c r="R36" s="33"/>
      <c r="S36" s="257"/>
      <c r="T36" s="33"/>
      <c r="U36" s="33"/>
      <c r="V36" s="33"/>
      <c r="W36" s="33"/>
      <c r="X36" s="33"/>
      <c r="Y36" s="33"/>
      <c r="Z36" s="33"/>
      <c r="AA36" s="33"/>
    </row>
    <row r="37" spans="1:27" s="46" customFormat="1" x14ac:dyDescent="0.25"/>
    <row r="38" spans="1:27"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row>
    <row r="39" spans="1:27"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row>
    <row r="40" spans="1:27"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row>
    <row r="41" spans="1:27"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row>
    <row r="42" spans="1:27"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row>
    <row r="43" spans="1:27"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row>
    <row r="44" spans="1:27"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row>
    <row r="45" spans="1:27"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row>
    <row r="46" spans="1:27"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1:27"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row>
    <row r="48" spans="1:27"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row>
    <row r="49" spans="1:27"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1:27"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27"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row>
    <row r="53" spans="1:27"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row>
    <row r="54" spans="1:27"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row>
    <row r="55" spans="1:27"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row>
    <row r="56" spans="1:27"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row>
    <row r="57" spans="1:27"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1:27"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row>
    <row r="59" spans="1:27"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row>
    <row r="60" spans="1:27"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1:27"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1:27"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row>
    <row r="63" spans="1:27"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row>
    <row r="64" spans="1:27"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row>
    <row r="65" spans="1:27"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row>
    <row r="66" spans="1:27"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row>
    <row r="68" spans="1:27"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row>
    <row r="69" spans="1:27"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row>
    <row r="70" spans="1:27"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row>
    <row r="71" spans="1:27"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row>
    <row r="72" spans="1:27"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row>
    <row r="73" spans="1:27"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row>
    <row r="74" spans="1:27"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row>
    <row r="75" spans="1:27"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row>
    <row r="76" spans="1:27"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row>
    <row r="77" spans="1:27"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row>
    <row r="78" spans="1:27"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row>
    <row r="79" spans="1:27"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row>
    <row r="80" spans="1:27"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row>
    <row r="81" spans="1:27"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row>
    <row r="82" spans="1:27"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row>
    <row r="83" spans="1:27"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row>
    <row r="84" spans="1:27"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row>
    <row r="85" spans="1:27"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row>
    <row r="86" spans="1:27"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row>
    <row r="87" spans="1:27"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row>
    <row r="88" spans="1:27"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row>
    <row r="89" spans="1:27"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row>
    <row r="90" spans="1:27"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row>
    <row r="91" spans="1:27"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row>
    <row r="92" spans="1:27"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row>
    <row r="93" spans="1:27"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row>
    <row r="94" spans="1:27"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row>
    <row r="95" spans="1:27"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row>
    <row r="96" spans="1:27"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row>
    <row r="97" spans="1:27"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row>
    <row r="98" spans="1:27"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row>
    <row r="99" spans="1:27"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row>
    <row r="100" spans="1:27"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row>
    <row r="101" spans="1:27"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row>
    <row r="102" spans="1:27"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row>
    <row r="103" spans="1:27"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row>
    <row r="104" spans="1:27"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row>
    <row r="105" spans="1:27"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row>
    <row r="106" spans="1:27"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row>
    <row r="107" spans="1:27"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row>
    <row r="108" spans="1:27"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row>
    <row r="109" spans="1:27"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row>
    <row r="110" spans="1:27"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row>
    <row r="111" spans="1:27"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row>
    <row r="112" spans="1:27"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row>
    <row r="113" spans="1:27"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row>
    <row r="114" spans="1:27"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row>
    <row r="115" spans="1:27"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row>
    <row r="116" spans="1:27"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row>
    <row r="117" spans="1:27"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row>
    <row r="118" spans="1:27"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1:27"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row>
    <row r="120" spans="1:27"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row>
    <row r="121" spans="1:27"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row>
    <row r="122" spans="1:27"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row>
    <row r="123" spans="1:27"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7"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7"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7"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7"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row>
    <row r="128" spans="1:27"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row>
    <row r="129" spans="1:27"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row>
    <row r="130" spans="1:27"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row r="131" spans="1:27"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row r="132" spans="1:27"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row r="133" spans="1:27"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row r="134" spans="1:27"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row>
    <row r="135" spans="1:27"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row>
    <row r="136" spans="1:27"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row>
    <row r="137" spans="1:27"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row>
    <row r="138" spans="1:27"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row>
    <row r="139" spans="1:27"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row>
    <row r="140" spans="1:27"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1" spans="1:27"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row>
    <row r="142" spans="1:27"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row>
    <row r="143" spans="1:27"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row>
    <row r="144" spans="1:27"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row>
    <row r="145" spans="1:27"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row>
    <row r="146" spans="1:27"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row>
    <row r="147" spans="1:27"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row>
    <row r="148" spans="1:27" s="46" customFormat="1" x14ac:dyDescent="0.25"/>
    <row r="149" spans="1:27"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row>
    <row r="150" spans="1:27"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row>
    <row r="151" spans="1:27"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row>
    <row r="152" spans="1:27"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row>
    <row r="153" spans="1:27"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row>
    <row r="154" spans="1:27"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row>
    <row r="156" spans="1:27"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row>
    <row r="157" spans="1:27"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row>
    <row r="158" spans="1:27"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row>
    <row r="159" spans="1:27"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row>
    <row r="161" spans="1:27"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row>
    <row r="162" spans="1:27"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row>
    <row r="163" spans="1:27"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row>
    <row r="164" spans="1:27"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row>
    <row r="165" spans="1:27"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row>
    <row r="166" spans="1:27"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row>
    <row r="167" spans="1:27"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row>
    <row r="168" spans="1:27"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row>
    <row r="169" spans="1:27"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row>
    <row r="170" spans="1:27"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row>
    <row r="171" spans="1:27"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row>
    <row r="172" spans="1:27"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row>
    <row r="173" spans="1:27"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row>
    <row r="174" spans="1:27"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row>
    <row r="175" spans="1:27"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row>
    <row r="176" spans="1:27"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row>
    <row r="197" spans="27:29" customFormat="1" x14ac:dyDescent="0.25">
      <c r="AA197" s="523"/>
      <c r="AB197" s="33"/>
      <c r="AC197" s="33"/>
    </row>
    <row r="198" spans="27:29" customFormat="1" x14ac:dyDescent="0.25">
      <c r="AA198" s="523"/>
      <c r="AB198" s="33"/>
      <c r="AC198" s="33"/>
    </row>
  </sheetData>
  <mergeCells count="2">
    <mergeCell ref="A4:AC4"/>
    <mergeCell ref="A6:AC6"/>
  </mergeCells>
  <pageMargins left="0.25590551181102361" right="0.25590551181102361" top="0.39370078740157477" bottom="0.39370078740157477" header="0.3" footer="0.3"/>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900"/>
  <sheetViews>
    <sheetView showRowColHeaders="0" zoomScaleNormal="100" workbookViewId="0"/>
  </sheetViews>
  <sheetFormatPr defaultColWidth="9.140625" defaultRowHeight="15" x14ac:dyDescent="0.25"/>
  <cols>
    <col min="1" max="1" width="41.140625" style="6" customWidth="1"/>
    <col min="2" max="2" width="27.7109375" style="6" customWidth="1"/>
    <col min="3" max="3" width="23.28515625" style="6" customWidth="1"/>
    <col min="4" max="4" width="17.42578125" style="6" customWidth="1"/>
    <col min="5" max="5" width="20.42578125" style="6" customWidth="1"/>
    <col min="6" max="6" width="24" style="6" customWidth="1"/>
    <col min="7" max="7" width="20.140625" style="6" customWidth="1"/>
    <col min="8" max="8" width="15.7109375" style="6" customWidth="1"/>
    <col min="9" max="9" width="18.85546875" style="6" customWidth="1"/>
    <col min="10" max="10" width="19" style="6" customWidth="1"/>
    <col min="11" max="11" width="21.140625" style="6" customWidth="1"/>
    <col min="12" max="12" width="19.42578125" style="6" customWidth="1"/>
    <col min="13" max="13" width="16.140625" style="6" customWidth="1"/>
    <col min="14" max="14" width="16.85546875" style="6" customWidth="1"/>
    <col min="15" max="15" width="18.5703125" style="6" customWidth="1"/>
    <col min="16" max="17" width="14.5703125" style="6" customWidth="1"/>
    <col min="18" max="18" width="17" style="6" customWidth="1"/>
    <col min="19" max="19" width="13.140625" style="6" customWidth="1"/>
    <col min="20" max="20" width="15" style="6" customWidth="1"/>
    <col min="21" max="21" width="17.140625" style="6" customWidth="1"/>
    <col min="22" max="22" width="23.42578125" style="6" customWidth="1"/>
    <col min="23" max="23" width="23" style="6" customWidth="1"/>
    <col min="24" max="24" width="22.140625" style="6" customWidth="1"/>
    <col min="25" max="27" width="21" style="6" customWidth="1"/>
    <col min="28" max="28" width="19.7109375" style="53" customWidth="1"/>
    <col min="29" max="29" width="17.5703125" style="53" bestFit="1" customWidth="1"/>
    <col min="30" max="30" width="14.5703125" style="53" bestFit="1" customWidth="1"/>
    <col min="31" max="31" width="10.5703125" style="53" bestFit="1" customWidth="1"/>
    <col min="32" max="50" width="11.5703125" style="53" bestFit="1" customWidth="1"/>
    <col min="51" max="16384" width="9.140625" style="53"/>
  </cols>
  <sheetData>
    <row r="1" spans="1:33" ht="15" customHeight="1" x14ac:dyDescent="0.25"/>
    <row r="2" spans="1:33" ht="15" customHeight="1" x14ac:dyDescent="0.25"/>
    <row r="3" spans="1:33" ht="26.25" x14ac:dyDescent="0.4">
      <c r="A3" s="198" t="s">
        <v>1012</v>
      </c>
      <c r="B3" s="276"/>
      <c r="C3" s="276"/>
      <c r="D3" s="276"/>
      <c r="E3" s="276"/>
      <c r="F3" s="276"/>
      <c r="G3" s="276"/>
      <c r="H3" s="118"/>
      <c r="I3" s="118"/>
      <c r="J3" s="118"/>
      <c r="K3" s="118"/>
      <c r="L3" s="118"/>
      <c r="M3" s="118"/>
      <c r="N3" s="118"/>
      <c r="O3" s="118"/>
      <c r="P3" s="118"/>
      <c r="Q3" s="118"/>
      <c r="R3" s="118"/>
      <c r="S3" s="118"/>
      <c r="T3" s="118"/>
      <c r="U3" s="118"/>
      <c r="V3" s="118"/>
      <c r="W3" s="118"/>
      <c r="X3" s="118"/>
      <c r="Y3" s="118"/>
      <c r="Z3" s="118"/>
      <c r="AA3" s="118"/>
    </row>
    <row r="4" spans="1:33" ht="17.25" x14ac:dyDescent="0.25">
      <c r="A4" s="313" t="s">
        <v>1052</v>
      </c>
      <c r="B4" s="195"/>
      <c r="C4" s="195"/>
      <c r="D4" s="195"/>
      <c r="E4" s="195"/>
      <c r="F4" s="195"/>
      <c r="G4" s="195"/>
      <c r="H4" s="195"/>
      <c r="I4" s="118"/>
      <c r="J4" s="196"/>
      <c r="K4" s="310"/>
      <c r="L4" s="197"/>
      <c r="M4" s="195"/>
      <c r="N4" s="195"/>
      <c r="O4" s="118"/>
      <c r="P4" s="118"/>
      <c r="Q4" s="118"/>
      <c r="R4" s="118"/>
      <c r="S4" s="118"/>
      <c r="T4" s="118"/>
      <c r="U4" s="118"/>
      <c r="V4" s="118"/>
      <c r="W4" s="118"/>
      <c r="X4" s="118"/>
      <c r="Y4" s="118"/>
      <c r="Z4" s="118"/>
      <c r="AA4" s="118"/>
    </row>
    <row r="5" spans="1:33" x14ac:dyDescent="0.25">
      <c r="A5" s="195" t="s">
        <v>1051</v>
      </c>
      <c r="B5" s="195"/>
      <c r="C5" s="195"/>
      <c r="D5" s="195"/>
      <c r="E5" s="195"/>
      <c r="F5" s="195"/>
      <c r="G5" s="195"/>
      <c r="H5" s="195"/>
      <c r="I5" s="195"/>
      <c r="J5" s="196"/>
      <c r="K5" s="197"/>
      <c r="L5" s="197"/>
      <c r="M5" s="195"/>
      <c r="N5" s="195"/>
      <c r="O5" s="118"/>
      <c r="P5" s="118"/>
      <c r="Q5" s="118"/>
      <c r="R5" s="118"/>
      <c r="S5" s="118"/>
      <c r="T5" s="118"/>
      <c r="U5" s="118"/>
      <c r="V5" s="118"/>
      <c r="W5" s="118"/>
      <c r="X5" s="118"/>
      <c r="Y5" s="118"/>
      <c r="Z5" s="118"/>
      <c r="AA5" s="118"/>
    </row>
    <row r="6" spans="1:33" ht="18" customHeight="1" x14ac:dyDescent="0.25">
      <c r="A6" s="195" t="s">
        <v>1053</v>
      </c>
      <c r="B6" s="195"/>
      <c r="C6" s="195"/>
      <c r="D6" s="195"/>
      <c r="E6" s="195"/>
      <c r="F6" s="195"/>
      <c r="G6" s="195"/>
      <c r="H6" s="195"/>
      <c r="I6" s="195"/>
      <c r="J6" s="196"/>
      <c r="K6" s="197"/>
      <c r="L6" s="195"/>
      <c r="M6" s="195"/>
      <c r="N6" s="118"/>
      <c r="O6" s="118"/>
      <c r="P6" s="118"/>
      <c r="Q6" s="118"/>
      <c r="R6" s="118"/>
      <c r="S6" s="118"/>
      <c r="T6" s="118"/>
      <c r="U6" s="118"/>
      <c r="V6" s="118"/>
      <c r="W6" s="118"/>
      <c r="X6" s="118"/>
      <c r="Y6" s="53"/>
      <c r="Z6" s="53"/>
      <c r="AA6" s="53"/>
    </row>
    <row r="7" spans="1:33" ht="18" customHeight="1" x14ac:dyDescent="0.25">
      <c r="A7" s="412" t="s">
        <v>724</v>
      </c>
      <c r="B7" s="412"/>
      <c r="C7" s="53"/>
      <c r="D7" s="195"/>
      <c r="E7" s="195"/>
      <c r="F7" s="195"/>
      <c r="G7" s="195"/>
      <c r="H7" s="195"/>
      <c r="I7" s="195"/>
      <c r="J7" s="196"/>
      <c r="K7" s="197"/>
      <c r="L7" s="197"/>
      <c r="M7" s="195"/>
      <c r="N7" s="195"/>
      <c r="O7" s="118"/>
      <c r="P7" s="118"/>
      <c r="Q7" s="118"/>
      <c r="R7" s="118"/>
      <c r="S7" s="118"/>
      <c r="T7" s="118"/>
      <c r="U7" s="118"/>
      <c r="V7" s="118"/>
      <c r="W7" s="118"/>
      <c r="X7" s="118"/>
      <c r="Y7" s="118"/>
      <c r="Z7" s="118"/>
      <c r="AA7" s="118"/>
    </row>
    <row r="8" spans="1:33" ht="18" customHeight="1" x14ac:dyDescent="0.25">
      <c r="A8" s="412"/>
      <c r="B8" s="413" t="s">
        <v>725</v>
      </c>
      <c r="C8" s="53"/>
      <c r="D8" s="195"/>
      <c r="E8" s="195"/>
      <c r="F8" s="195"/>
      <c r="G8" s="195"/>
      <c r="H8" s="195"/>
      <c r="I8" s="195"/>
      <c r="J8" s="196"/>
      <c r="K8" s="197"/>
      <c r="L8" s="197"/>
      <c r="M8" s="195"/>
      <c r="N8" s="195"/>
      <c r="O8" s="118"/>
      <c r="P8" s="118"/>
      <c r="Q8" s="118"/>
      <c r="R8" s="118"/>
      <c r="S8" s="118"/>
      <c r="T8" s="118"/>
      <c r="U8" s="118"/>
      <c r="V8" s="118"/>
      <c r="W8" s="118"/>
      <c r="X8" s="118"/>
      <c r="Y8" s="118"/>
      <c r="Z8" s="118"/>
      <c r="AA8" s="118"/>
    </row>
    <row r="9" spans="1:33" ht="18" customHeight="1" x14ac:dyDescent="0.25">
      <c r="A9" s="412"/>
      <c r="B9" s="413" t="s">
        <v>1021</v>
      </c>
      <c r="C9" s="53"/>
      <c r="D9" s="195"/>
      <c r="E9" s="195"/>
      <c r="F9" s="195"/>
      <c r="G9" s="195"/>
      <c r="H9" s="195"/>
      <c r="I9" s="195"/>
      <c r="J9" s="196"/>
      <c r="K9" s="197"/>
      <c r="L9" s="197"/>
      <c r="M9" s="195"/>
      <c r="N9" s="195"/>
      <c r="O9" s="118"/>
      <c r="P9" s="118"/>
      <c r="Q9" s="118"/>
      <c r="R9" s="118"/>
      <c r="S9" s="118"/>
      <c r="T9" s="118"/>
      <c r="U9" s="118"/>
      <c r="V9" s="118"/>
      <c r="W9" s="118"/>
      <c r="X9" s="118"/>
      <c r="Y9" s="118"/>
      <c r="Z9" s="118"/>
      <c r="AA9" s="118"/>
    </row>
    <row r="10" spans="1:33" ht="18" customHeight="1" x14ac:dyDescent="0.25">
      <c r="A10" s="412"/>
      <c r="B10" s="413" t="s">
        <v>1022</v>
      </c>
      <c r="C10" s="53"/>
      <c r="D10" s="195"/>
      <c r="E10" s="195"/>
      <c r="F10" s="195"/>
      <c r="G10" s="195"/>
      <c r="H10" s="195"/>
      <c r="I10" s="195"/>
      <c r="J10" s="196"/>
      <c r="K10" s="197"/>
      <c r="L10" s="197"/>
      <c r="M10" s="195"/>
      <c r="N10" s="195"/>
      <c r="O10" s="118"/>
      <c r="P10" s="118"/>
      <c r="Q10" s="118"/>
      <c r="R10" s="118"/>
      <c r="S10" s="118"/>
      <c r="T10" s="118"/>
      <c r="U10" s="118"/>
      <c r="V10" s="118"/>
      <c r="W10" s="118"/>
      <c r="X10" s="118"/>
      <c r="Y10" s="118"/>
      <c r="Z10" s="118"/>
      <c r="AA10" s="118"/>
    </row>
    <row r="11" spans="1:33" ht="18" customHeight="1" x14ac:dyDescent="0.25">
      <c r="A11" s="412"/>
      <c r="B11" s="413" t="s">
        <v>1023</v>
      </c>
      <c r="C11" s="53"/>
      <c r="D11" s="195"/>
      <c r="E11" s="195"/>
      <c r="F11" s="195"/>
      <c r="G11" s="195"/>
      <c r="H11" s="195"/>
      <c r="I11" s="195"/>
      <c r="J11" s="196"/>
      <c r="K11" s="197"/>
      <c r="L11" s="197"/>
      <c r="M11" s="195"/>
      <c r="N11" s="195"/>
      <c r="O11" s="118"/>
      <c r="P11" s="118"/>
      <c r="Q11" s="118"/>
      <c r="R11" s="118"/>
      <c r="S11" s="118"/>
      <c r="T11" s="118"/>
      <c r="U11" s="118"/>
      <c r="V11" s="118"/>
      <c r="W11" s="118"/>
      <c r="X11" s="118"/>
      <c r="Y11" s="118"/>
      <c r="Z11" s="118"/>
      <c r="AA11" s="118"/>
    </row>
    <row r="12" spans="1:33" ht="18" customHeight="1" x14ac:dyDescent="0.25">
      <c r="A12" s="412"/>
      <c r="B12" s="413" t="s">
        <v>1024</v>
      </c>
      <c r="C12" s="53"/>
      <c r="D12" s="195"/>
      <c r="E12" s="195"/>
      <c r="F12" s="195"/>
      <c r="G12" s="195"/>
      <c r="H12" s="195"/>
      <c r="I12" s="195"/>
      <c r="J12" s="196"/>
      <c r="K12" s="197"/>
      <c r="L12" s="197"/>
      <c r="M12" s="195"/>
      <c r="N12" s="195"/>
      <c r="O12" s="118"/>
      <c r="P12" s="118"/>
      <c r="Q12" s="118"/>
      <c r="R12" s="118"/>
      <c r="S12" s="118"/>
      <c r="T12" s="118"/>
      <c r="U12" s="118"/>
      <c r="V12" s="118"/>
      <c r="W12" s="118"/>
      <c r="X12" s="118"/>
      <c r="Y12" s="118"/>
      <c r="Z12" s="118"/>
      <c r="AA12" s="118"/>
    </row>
    <row r="13" spans="1:33" ht="18" customHeight="1" x14ac:dyDescent="0.25">
      <c r="A13" s="195"/>
      <c r="B13" s="195"/>
      <c r="C13" s="195"/>
      <c r="D13" s="195"/>
      <c r="E13" s="195"/>
      <c r="F13" s="195"/>
      <c r="G13" s="195"/>
      <c r="H13" s="195"/>
      <c r="I13" s="195"/>
      <c r="J13" s="196"/>
      <c r="K13" s="197"/>
      <c r="L13" s="197"/>
      <c r="M13" s="195"/>
      <c r="N13" s="195"/>
      <c r="O13" s="118"/>
      <c r="P13" s="118"/>
      <c r="Q13" s="118"/>
      <c r="R13" s="118"/>
      <c r="S13" s="118"/>
      <c r="T13" s="118"/>
      <c r="U13" s="118"/>
      <c r="V13" s="118"/>
      <c r="W13" s="118"/>
      <c r="X13" s="118"/>
      <c r="Y13" s="118"/>
      <c r="Z13" s="118"/>
      <c r="AA13" s="118"/>
    </row>
    <row r="14" spans="1:33" ht="18" customHeight="1" x14ac:dyDescent="0.25">
      <c r="A14" s="210"/>
      <c r="B14" s="211"/>
      <c r="C14" s="211"/>
      <c r="D14" s="211"/>
      <c r="E14" s="212"/>
      <c r="F14" s="212"/>
      <c r="G14" s="212"/>
      <c r="H14" s="213"/>
      <c r="I14" s="214"/>
      <c r="J14" s="215"/>
      <c r="K14" s="216"/>
      <c r="L14" s="217"/>
      <c r="M14" s="217"/>
      <c r="N14" s="211"/>
      <c r="O14" s="211"/>
      <c r="P14" s="211"/>
      <c r="Q14" s="211"/>
      <c r="R14" s="211"/>
      <c r="S14" s="211"/>
      <c r="T14" s="211"/>
      <c r="U14" s="211"/>
      <c r="V14" s="211"/>
      <c r="W14" s="211"/>
      <c r="X14" s="211"/>
      <c r="Y14" s="211"/>
      <c r="Z14" s="211"/>
      <c r="AA14" s="211"/>
      <c r="AB14" s="211"/>
      <c r="AC14" s="211"/>
      <c r="AD14" s="208"/>
      <c r="AE14" s="209"/>
      <c r="AF14" s="137"/>
      <c r="AG14" s="121"/>
    </row>
    <row r="15" spans="1:33" ht="18" customHeight="1" x14ac:dyDescent="0.35">
      <c r="A15" s="194" t="s">
        <v>508</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row>
    <row r="16" spans="1:33" ht="18" customHeight="1" x14ac:dyDescent="0.35">
      <c r="A16" s="119"/>
      <c r="B16" s="119"/>
      <c r="C16" s="119"/>
      <c r="D16" s="119"/>
      <c r="E16" s="187"/>
      <c r="F16" s="119"/>
      <c r="G16" s="119"/>
      <c r="H16" s="119"/>
      <c r="I16" s="119"/>
      <c r="J16" s="119"/>
      <c r="K16" s="119"/>
      <c r="L16" s="119"/>
      <c r="M16" s="119"/>
      <c r="N16" s="119"/>
      <c r="O16" s="120"/>
      <c r="P16" s="120"/>
      <c r="Q16" s="120"/>
      <c r="R16" s="120"/>
      <c r="S16" s="118"/>
      <c r="T16" s="57"/>
      <c r="U16" s="57"/>
      <c r="V16" s="57"/>
      <c r="W16" s="57"/>
      <c r="X16" s="57"/>
      <c r="Y16" s="57"/>
      <c r="Z16" s="57"/>
      <c r="AA16" s="57"/>
      <c r="AB16" s="121"/>
      <c r="AC16" s="121"/>
      <c r="AD16" s="121"/>
      <c r="AE16" s="121"/>
      <c r="AF16" s="121"/>
      <c r="AG16" s="121"/>
    </row>
    <row r="17" spans="1:33" ht="18" customHeight="1" x14ac:dyDescent="0.25">
      <c r="A17" s="537" t="s">
        <v>21</v>
      </c>
      <c r="B17" s="192" t="s">
        <v>1013</v>
      </c>
      <c r="C17" s="192" t="s">
        <v>980</v>
      </c>
      <c r="D17" s="291"/>
      <c r="E17" s="120"/>
      <c r="F17" s="120"/>
      <c r="G17" s="120"/>
      <c r="H17" s="120"/>
      <c r="I17" s="120"/>
      <c r="J17" s="120"/>
      <c r="K17" s="120"/>
      <c r="L17" s="118"/>
      <c r="M17" s="57"/>
      <c r="N17" s="124"/>
      <c r="O17" s="125"/>
      <c r="P17" s="125"/>
      <c r="Q17" s="126"/>
      <c r="R17" s="127"/>
      <c r="S17" s="128"/>
      <c r="T17" s="129"/>
      <c r="U17" s="130"/>
      <c r="V17" s="131"/>
      <c r="W17" s="132"/>
      <c r="X17" s="122"/>
    </row>
    <row r="18" spans="1:33" ht="18" customHeight="1" x14ac:dyDescent="0.25">
      <c r="A18" s="199" t="s">
        <v>509</v>
      </c>
      <c r="B18" s="280">
        <v>15405682136.737003</v>
      </c>
      <c r="C18" s="278">
        <v>354440931</v>
      </c>
      <c r="D18" s="288"/>
      <c r="E18" s="133"/>
      <c r="F18" s="133"/>
      <c r="G18" s="120"/>
      <c r="H18" s="120"/>
      <c r="I18" s="120"/>
      <c r="J18" s="120"/>
      <c r="K18" s="120"/>
      <c r="L18" s="120"/>
      <c r="M18" s="133"/>
      <c r="N18" s="124"/>
      <c r="O18" s="125"/>
      <c r="P18" s="125"/>
      <c r="Q18" s="126"/>
      <c r="R18" s="134"/>
      <c r="S18" s="128"/>
      <c r="T18" s="129"/>
      <c r="U18" s="130"/>
      <c r="V18" s="131"/>
      <c r="W18" s="132"/>
      <c r="X18" s="122"/>
    </row>
    <row r="19" spans="1:33" ht="18" customHeight="1" x14ac:dyDescent="0.25">
      <c r="A19" s="199" t="s">
        <v>510</v>
      </c>
      <c r="B19" s="281">
        <v>62931</v>
      </c>
      <c r="C19" s="539">
        <v>2341</v>
      </c>
      <c r="D19" s="289"/>
      <c r="E19" s="133"/>
      <c r="F19" s="133"/>
      <c r="G19" s="120"/>
      <c r="H19" s="120"/>
      <c r="I19" s="120"/>
      <c r="J19" s="120"/>
      <c r="K19" s="120"/>
      <c r="L19" s="120"/>
      <c r="M19" s="133"/>
      <c r="N19" s="124"/>
      <c r="O19" s="125"/>
      <c r="P19" s="125"/>
      <c r="Q19" s="126"/>
      <c r="R19" s="134"/>
      <c r="S19" s="128"/>
      <c r="T19" s="129"/>
      <c r="U19" s="130"/>
      <c r="V19" s="131"/>
      <c r="W19" s="132"/>
      <c r="X19" s="122"/>
    </row>
    <row r="20" spans="1:33" ht="30" x14ac:dyDescent="0.25">
      <c r="A20" s="199" t="s">
        <v>511</v>
      </c>
      <c r="B20" s="278"/>
      <c r="C20" s="540">
        <v>153710414</v>
      </c>
      <c r="D20" s="288"/>
      <c r="E20" s="133"/>
      <c r="F20" s="133"/>
      <c r="G20" s="120"/>
      <c r="H20" s="120"/>
      <c r="I20" s="120"/>
      <c r="J20" s="120"/>
      <c r="K20" s="120"/>
      <c r="L20" s="120"/>
      <c r="M20" s="133"/>
      <c r="N20" s="124"/>
      <c r="O20" s="125"/>
      <c r="P20" s="125"/>
      <c r="Q20" s="126"/>
      <c r="R20" s="134"/>
      <c r="S20" s="128"/>
      <c r="T20" s="129"/>
      <c r="U20" s="130"/>
      <c r="V20" s="131"/>
      <c r="W20" s="132"/>
      <c r="X20" s="122"/>
    </row>
    <row r="21" spans="1:33" ht="30" x14ac:dyDescent="0.25">
      <c r="A21" s="199" t="s">
        <v>512</v>
      </c>
      <c r="B21" s="281">
        <v>36296</v>
      </c>
      <c r="C21" s="539">
        <v>1294</v>
      </c>
      <c r="D21" s="289"/>
      <c r="E21" s="132"/>
      <c r="F21" s="133"/>
      <c r="G21" s="133"/>
      <c r="H21" s="120"/>
      <c r="I21" s="120"/>
      <c r="J21" s="120"/>
      <c r="K21" s="120"/>
      <c r="L21" s="120"/>
      <c r="M21" s="120"/>
      <c r="N21" s="133"/>
      <c r="O21" s="124"/>
      <c r="P21" s="125"/>
      <c r="Q21" s="125"/>
      <c r="R21" s="126"/>
      <c r="S21" s="134"/>
      <c r="T21" s="128"/>
      <c r="U21" s="129"/>
      <c r="V21" s="130"/>
      <c r="W21" s="131"/>
      <c r="X21" s="132"/>
      <c r="Y21" s="122"/>
      <c r="Z21" s="122"/>
      <c r="AA21" s="122"/>
    </row>
    <row r="22" spans="1:33" x14ac:dyDescent="0.25">
      <c r="A22" s="199" t="s">
        <v>513</v>
      </c>
      <c r="B22" s="282">
        <v>0.57545105748802994</v>
      </c>
      <c r="C22" s="541">
        <v>0.55275523280649297</v>
      </c>
      <c r="D22" s="290"/>
      <c r="E22" s="132"/>
      <c r="F22" s="133"/>
      <c r="G22" s="133"/>
      <c r="H22" s="120"/>
      <c r="I22" s="120"/>
      <c r="J22" s="120"/>
      <c r="K22" s="120"/>
      <c r="L22" s="120"/>
      <c r="M22" s="120"/>
      <c r="N22" s="133"/>
      <c r="O22" s="124"/>
      <c r="P22" s="125"/>
      <c r="Q22" s="125"/>
      <c r="R22" s="126"/>
      <c r="S22" s="134"/>
      <c r="T22" s="128"/>
      <c r="U22" s="129"/>
      <c r="V22" s="130"/>
      <c r="W22" s="131"/>
      <c r="X22" s="132"/>
      <c r="Y22" s="122"/>
      <c r="Z22" s="122"/>
      <c r="AA22" s="122"/>
    </row>
    <row r="23" spans="1:33" ht="32.25" x14ac:dyDescent="0.25">
      <c r="A23" s="199" t="s">
        <v>803</v>
      </c>
      <c r="B23" s="278">
        <v>2911428162</v>
      </c>
      <c r="C23" s="306">
        <v>71243664</v>
      </c>
      <c r="D23" s="288"/>
      <c r="E23" s="132"/>
      <c r="F23" s="133"/>
      <c r="G23" s="133"/>
      <c r="H23" s="120"/>
      <c r="I23" s="120"/>
      <c r="J23" s="120"/>
      <c r="K23" s="120"/>
      <c r="L23" s="120"/>
      <c r="M23" s="120"/>
      <c r="N23" s="133"/>
      <c r="O23" s="124"/>
      <c r="P23" s="125"/>
      <c r="Q23" s="125"/>
      <c r="R23" s="126"/>
      <c r="S23" s="134"/>
      <c r="T23" s="128"/>
      <c r="U23" s="129"/>
      <c r="V23" s="130"/>
      <c r="W23" s="131"/>
      <c r="X23" s="132"/>
      <c r="Y23" s="122"/>
      <c r="Z23" s="122"/>
      <c r="AA23" s="122"/>
    </row>
    <row r="24" spans="1:33" ht="32.25" x14ac:dyDescent="0.25">
      <c r="A24" s="199" t="s">
        <v>804</v>
      </c>
      <c r="B24" s="21">
        <v>0.35695393431783118</v>
      </c>
      <c r="C24" s="307">
        <v>0.4</v>
      </c>
      <c r="D24" s="290"/>
      <c r="E24" s="132"/>
      <c r="F24" s="133"/>
      <c r="G24" s="133"/>
      <c r="H24" s="120"/>
      <c r="I24" s="120"/>
      <c r="J24" s="120"/>
      <c r="K24" s="120"/>
      <c r="L24" s="120"/>
      <c r="M24" s="120"/>
      <c r="N24" s="133"/>
      <c r="O24" s="124"/>
      <c r="P24" s="125"/>
      <c r="Q24" s="125"/>
      <c r="R24" s="126"/>
      <c r="S24" s="134"/>
      <c r="T24" s="128"/>
      <c r="U24" s="129"/>
      <c r="V24" s="130"/>
      <c r="W24" s="131"/>
      <c r="X24" s="132"/>
      <c r="Y24" s="122"/>
      <c r="Z24" s="122"/>
      <c r="AA24" s="122"/>
    </row>
    <row r="25" spans="1:33" x14ac:dyDescent="0.25">
      <c r="A25" s="707" t="s">
        <v>713</v>
      </c>
      <c r="B25" s="708"/>
      <c r="C25" s="708"/>
      <c r="D25" s="538"/>
      <c r="E25" s="121"/>
      <c r="H25" s="114"/>
      <c r="I25" s="128"/>
      <c r="J25" s="131"/>
      <c r="K25" s="132"/>
      <c r="L25" s="133"/>
      <c r="M25" s="133"/>
      <c r="N25" s="120"/>
      <c r="O25" s="120"/>
      <c r="P25" s="120"/>
      <c r="Q25" s="120"/>
      <c r="R25" s="120"/>
      <c r="S25" s="120"/>
      <c r="T25" s="133"/>
      <c r="U25" s="124"/>
      <c r="V25" s="125"/>
      <c r="W25" s="125"/>
      <c r="X25" s="126"/>
      <c r="Y25" s="134"/>
      <c r="Z25" s="134"/>
      <c r="AA25" s="134"/>
      <c r="AB25" s="128"/>
      <c r="AC25" s="387"/>
      <c r="AD25" s="388"/>
      <c r="AE25" s="209"/>
      <c r="AF25" s="137"/>
      <c r="AG25" s="121"/>
    </row>
    <row r="26" spans="1:33" x14ac:dyDescent="0.25">
      <c r="A26" s="709" t="s">
        <v>1014</v>
      </c>
      <c r="B26" s="710"/>
      <c r="C26" s="445"/>
      <c r="D26" s="445"/>
      <c r="H26" s="114"/>
      <c r="I26" s="128"/>
      <c r="J26" s="131"/>
      <c r="K26" s="132"/>
      <c r="L26" s="133"/>
      <c r="M26" s="133"/>
      <c r="N26" s="120"/>
      <c r="O26" s="120"/>
      <c r="P26" s="120"/>
      <c r="Q26" s="120"/>
      <c r="R26" s="120"/>
      <c r="S26" s="120"/>
      <c r="T26" s="133"/>
      <c r="U26" s="124"/>
      <c r="V26" s="125"/>
      <c r="W26" s="125"/>
      <c r="X26" s="126"/>
      <c r="Y26" s="134"/>
      <c r="Z26" s="134"/>
      <c r="AA26" s="134"/>
      <c r="AB26" s="128"/>
      <c r="AC26" s="387"/>
      <c r="AD26" s="388"/>
      <c r="AE26" s="209"/>
      <c r="AF26" s="137"/>
      <c r="AG26" s="121"/>
    </row>
    <row r="27" spans="1:33" x14ac:dyDescent="0.25">
      <c r="A27" s="118"/>
      <c r="B27" s="118"/>
      <c r="C27" s="118"/>
      <c r="D27" s="118"/>
      <c r="H27" s="114"/>
      <c r="I27" s="128"/>
      <c r="J27" s="131"/>
      <c r="K27" s="137"/>
      <c r="L27" s="57"/>
      <c r="M27" s="57"/>
      <c r="N27" s="120"/>
      <c r="O27" s="120"/>
      <c r="P27" s="120"/>
      <c r="Q27" s="120"/>
      <c r="R27" s="120"/>
      <c r="S27" s="120"/>
      <c r="T27" s="133"/>
      <c r="U27" s="124"/>
      <c r="V27" s="125"/>
      <c r="W27" s="125"/>
      <c r="X27" s="126"/>
      <c r="Y27" s="134"/>
      <c r="Z27" s="134"/>
      <c r="AA27" s="134"/>
      <c r="AB27" s="128"/>
      <c r="AC27" s="387"/>
      <c r="AD27" s="388"/>
      <c r="AE27" s="209"/>
      <c r="AF27" s="137"/>
      <c r="AG27" s="121"/>
    </row>
    <row r="28" spans="1:33" x14ac:dyDescent="0.25">
      <c r="A28" s="381" t="s">
        <v>21</v>
      </c>
      <c r="B28" s="192" t="s">
        <v>342</v>
      </c>
      <c r="C28" s="192" t="s">
        <v>343</v>
      </c>
      <c r="D28" s="192" t="s">
        <v>344</v>
      </c>
      <c r="E28" s="192" t="s">
        <v>345</v>
      </c>
      <c r="F28" s="192" t="s">
        <v>346</v>
      </c>
      <c r="G28" s="192" t="s">
        <v>347</v>
      </c>
      <c r="H28" s="192" t="s">
        <v>10</v>
      </c>
      <c r="I28" s="192" t="s">
        <v>348</v>
      </c>
      <c r="J28" s="192" t="s">
        <v>11</v>
      </c>
      <c r="K28" s="192" t="s">
        <v>25</v>
      </c>
      <c r="L28" s="192" t="s">
        <v>26</v>
      </c>
      <c r="M28" s="192" t="s">
        <v>27</v>
      </c>
      <c r="N28" s="192" t="s">
        <v>12</v>
      </c>
      <c r="O28" s="192" t="s">
        <v>13</v>
      </c>
      <c r="P28" s="192" t="s">
        <v>14</v>
      </c>
      <c r="Q28" s="193" t="s">
        <v>15</v>
      </c>
      <c r="R28" s="193" t="s">
        <v>16</v>
      </c>
      <c r="S28" s="193" t="s">
        <v>17</v>
      </c>
      <c r="T28" s="193" t="s">
        <v>18</v>
      </c>
      <c r="U28" s="193" t="s">
        <v>19</v>
      </c>
      <c r="V28" s="41" t="s">
        <v>497</v>
      </c>
      <c r="W28" s="41" t="s">
        <v>746</v>
      </c>
      <c r="X28" s="41" t="s">
        <v>833</v>
      </c>
      <c r="Y28" s="41" t="s">
        <v>913</v>
      </c>
      <c r="Z28" s="41" t="s">
        <v>980</v>
      </c>
      <c r="AA28"/>
      <c r="AB28" s="387"/>
      <c r="AC28" s="388"/>
      <c r="AD28" s="209"/>
      <c r="AE28" s="137"/>
      <c r="AF28" s="121"/>
    </row>
    <row r="29" spans="1:33" ht="30" x14ac:dyDescent="0.25">
      <c r="A29" s="200" t="s">
        <v>1015</v>
      </c>
      <c r="B29" s="553">
        <v>13.953054</v>
      </c>
      <c r="C29" s="553">
        <v>161.893652</v>
      </c>
      <c r="D29" s="553">
        <v>406.41214393000001</v>
      </c>
      <c r="E29" s="553">
        <v>261.24010125999996</v>
      </c>
      <c r="F29" s="553">
        <v>288.71760846000006</v>
      </c>
      <c r="G29" s="553">
        <v>185.11018361000001</v>
      </c>
      <c r="H29" s="553">
        <v>280.23487762000002</v>
      </c>
      <c r="I29" s="553">
        <v>293.06260135999997</v>
      </c>
      <c r="J29" s="553">
        <v>240.93769381510003</v>
      </c>
      <c r="K29" s="553">
        <v>291.51226477040007</v>
      </c>
      <c r="L29" s="553">
        <v>249.46765446279989</v>
      </c>
      <c r="M29" s="553">
        <v>233.24101653639977</v>
      </c>
      <c r="N29" s="553">
        <v>239.65238324700005</v>
      </c>
      <c r="O29" s="553">
        <v>257.15549108850001</v>
      </c>
      <c r="P29" s="553">
        <v>202.47840924880001</v>
      </c>
      <c r="Q29" s="553">
        <v>187.62306886359985</v>
      </c>
      <c r="R29" s="553">
        <v>205.3580015</v>
      </c>
      <c r="S29" s="553">
        <v>285.80050299999999</v>
      </c>
      <c r="T29" s="553">
        <v>417.83117199999998</v>
      </c>
      <c r="U29" s="553">
        <v>386.54448300000001</v>
      </c>
      <c r="V29" s="553">
        <v>340.26130000000001</v>
      </c>
      <c r="W29" s="553">
        <v>350.20864</v>
      </c>
      <c r="X29" s="553">
        <v>348.33654999999999</v>
      </c>
      <c r="Y29" s="553">
        <v>221.53800000000001</v>
      </c>
      <c r="Z29" s="553">
        <v>153.71041399999999</v>
      </c>
      <c r="AA29" s="452"/>
      <c r="AB29" s="387"/>
      <c r="AC29" s="388"/>
      <c r="AD29" s="209"/>
      <c r="AE29" s="137"/>
      <c r="AF29" s="121"/>
    </row>
    <row r="30" spans="1:33" ht="30" x14ac:dyDescent="0.25">
      <c r="A30" s="201" t="s">
        <v>1016</v>
      </c>
      <c r="B30" s="554">
        <v>22.17966283959149</v>
      </c>
      <c r="C30" s="554">
        <v>249.67636725918936</v>
      </c>
      <c r="D30" s="554">
        <v>605.45683538330627</v>
      </c>
      <c r="E30" s="554">
        <v>386.6267242225826</v>
      </c>
      <c r="F30" s="554">
        <v>421.8490581994194</v>
      </c>
      <c r="G30" s="554">
        <v>269.43674459427695</v>
      </c>
      <c r="H30" s="554">
        <v>398.90191446953327</v>
      </c>
      <c r="I30" s="554">
        <v>413.02585878871855</v>
      </c>
      <c r="J30" s="554">
        <v>331.34592702192197</v>
      </c>
      <c r="K30" s="554">
        <v>392.74465399055242</v>
      </c>
      <c r="L30" s="554">
        <v>327.28282898606227</v>
      </c>
      <c r="M30" s="554">
        <v>298.17771121913648</v>
      </c>
      <c r="N30" s="554">
        <v>297.53138713489068</v>
      </c>
      <c r="O30" s="554">
        <v>311.54294492779786</v>
      </c>
      <c r="P30" s="554">
        <v>238.81845885963529</v>
      </c>
      <c r="Q30" s="554">
        <v>218.20651167915474</v>
      </c>
      <c r="R30" s="554">
        <v>234.46929939112857</v>
      </c>
      <c r="S30" s="554">
        <v>322.08072232504003</v>
      </c>
      <c r="T30" s="554">
        <v>461.57944058933714</v>
      </c>
      <c r="U30" s="554">
        <v>419.32409588561853</v>
      </c>
      <c r="V30" s="554">
        <v>364.43314855231665</v>
      </c>
      <c r="W30" s="554">
        <v>372.11297738555646</v>
      </c>
      <c r="X30" s="554">
        <v>361.87952951247479</v>
      </c>
      <c r="Y30" s="554">
        <v>225.60141997589585</v>
      </c>
      <c r="Z30" s="554">
        <v>153.71045242761309</v>
      </c>
      <c r="AA30" s="453"/>
      <c r="AB30" s="387"/>
      <c r="AC30" s="388"/>
      <c r="AD30" s="209"/>
      <c r="AE30" s="137"/>
      <c r="AF30" s="121"/>
    </row>
    <row r="31" spans="1:33" ht="35.25" customHeight="1" x14ac:dyDescent="0.25">
      <c r="A31" s="123" t="s">
        <v>1014</v>
      </c>
      <c r="B31" s="120"/>
      <c r="C31" s="120"/>
      <c r="D31" s="120"/>
      <c r="H31" s="114"/>
      <c r="I31" s="139"/>
      <c r="J31" s="131"/>
      <c r="K31" s="132"/>
      <c r="L31" s="133"/>
      <c r="M31" s="133"/>
      <c r="N31" s="120"/>
      <c r="O31" s="120"/>
      <c r="P31" s="120"/>
      <c r="Q31" s="120"/>
      <c r="R31" s="120"/>
      <c r="S31" s="120"/>
      <c r="T31" s="133"/>
      <c r="U31" s="124"/>
      <c r="V31" s="125"/>
      <c r="W31" s="125"/>
      <c r="X31" s="126"/>
      <c r="Y31" s="138"/>
      <c r="Z31" s="138"/>
      <c r="AA31" s="138"/>
      <c r="AB31" s="139"/>
      <c r="AC31" s="387"/>
      <c r="AD31" s="388"/>
      <c r="AE31" s="156"/>
      <c r="AF31" s="156"/>
      <c r="AG31" s="156"/>
    </row>
    <row r="32" spans="1:33" x14ac:dyDescent="0.25">
      <c r="A32" s="189" t="s">
        <v>1025</v>
      </c>
      <c r="B32" s="120"/>
      <c r="C32" s="120"/>
      <c r="D32" s="120"/>
      <c r="H32" s="114"/>
      <c r="I32" s="139"/>
      <c r="J32" s="131"/>
      <c r="K32" s="132"/>
      <c r="L32" s="133"/>
      <c r="M32" s="133"/>
      <c r="N32" s="120"/>
      <c r="O32" s="120"/>
      <c r="P32" s="120"/>
      <c r="Q32" s="120"/>
      <c r="R32" s="120"/>
      <c r="S32" s="120"/>
      <c r="T32" s="133"/>
      <c r="U32" s="124"/>
      <c r="V32" s="125"/>
      <c r="W32" s="125"/>
      <c r="X32" s="126"/>
      <c r="Y32" s="138"/>
      <c r="Z32" s="138"/>
      <c r="AA32" s="138"/>
      <c r="AB32" s="139"/>
      <c r="AC32" s="387"/>
      <c r="AD32" s="388"/>
      <c r="AE32" s="209"/>
      <c r="AF32" s="137"/>
      <c r="AG32" s="121"/>
    </row>
    <row r="34" spans="1:33" x14ac:dyDescent="0.25">
      <c r="A34" s="123"/>
      <c r="B34" s="120"/>
      <c r="C34" s="120"/>
      <c r="D34" s="120"/>
      <c r="H34" s="120"/>
      <c r="I34" s="140"/>
      <c r="J34" s="131"/>
      <c r="K34" s="132"/>
      <c r="L34" s="133"/>
      <c r="M34" s="133"/>
      <c r="N34" s="120"/>
      <c r="O34" s="120"/>
      <c r="P34" s="120"/>
      <c r="Q34" s="120"/>
      <c r="R34" s="120"/>
      <c r="S34" s="120"/>
      <c r="T34" s="120"/>
      <c r="U34" s="120"/>
      <c r="V34" s="120"/>
      <c r="W34" s="120"/>
      <c r="X34" s="120"/>
      <c r="Y34" s="120"/>
      <c r="Z34" s="120"/>
      <c r="AA34" s="120"/>
      <c r="AC34" s="121"/>
      <c r="AD34" s="208"/>
      <c r="AE34" s="209"/>
      <c r="AF34" s="137"/>
      <c r="AG34" s="121"/>
    </row>
    <row r="35" spans="1:33" ht="21" customHeight="1" x14ac:dyDescent="0.35">
      <c r="A35" s="194" t="s">
        <v>1017</v>
      </c>
      <c r="B35" s="170"/>
      <c r="C35" s="170"/>
      <c r="D35" s="170"/>
      <c r="E35" s="170"/>
      <c r="F35" s="207"/>
      <c r="G35" s="170"/>
      <c r="H35" s="170"/>
      <c r="I35" s="170"/>
      <c r="J35" s="170"/>
      <c r="K35" s="170"/>
      <c r="L35" s="170"/>
      <c r="M35" s="170"/>
      <c r="N35" s="170"/>
      <c r="O35" s="170"/>
      <c r="P35" s="170"/>
      <c r="Q35" s="170"/>
      <c r="R35" s="170"/>
      <c r="S35" s="170"/>
      <c r="T35" s="170"/>
      <c r="U35" s="170"/>
      <c r="V35" s="170"/>
      <c r="W35" s="170"/>
      <c r="X35" s="170"/>
      <c r="Y35" s="170"/>
      <c r="Z35" s="170"/>
      <c r="AA35" s="170"/>
      <c r="AC35" s="121"/>
      <c r="AD35" s="208"/>
      <c r="AE35" s="209"/>
      <c r="AF35" s="137"/>
      <c r="AG35" s="121"/>
    </row>
    <row r="36" spans="1:33" x14ac:dyDescent="0.2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C36" s="121"/>
      <c r="AD36" s="208"/>
      <c r="AE36" s="209"/>
      <c r="AF36" s="137"/>
      <c r="AG36" s="121"/>
    </row>
    <row r="37" spans="1:33" ht="15.75" x14ac:dyDescent="0.25">
      <c r="A37" s="202" t="s">
        <v>1018</v>
      </c>
      <c r="B37" s="203"/>
      <c r="C37" s="204"/>
      <c r="D37" s="205"/>
      <c r="E37" s="205"/>
      <c r="F37" s="205"/>
      <c r="G37" s="203"/>
      <c r="H37" s="206"/>
      <c r="N37" s="120"/>
      <c r="O37" s="120"/>
      <c r="P37" s="120"/>
      <c r="Q37" s="120"/>
      <c r="R37" s="120"/>
      <c r="S37" s="120"/>
      <c r="T37" s="120"/>
      <c r="U37" s="120"/>
      <c r="V37" s="120"/>
      <c r="W37" s="120"/>
      <c r="X37" s="120"/>
      <c r="Y37" s="120"/>
      <c r="Z37" s="120"/>
      <c r="AA37" s="120"/>
      <c r="AC37" s="121"/>
      <c r="AD37" s="208"/>
      <c r="AE37" s="209"/>
      <c r="AF37" s="137"/>
      <c r="AG37" s="121"/>
    </row>
    <row r="38" spans="1:33" ht="30" x14ac:dyDescent="0.25">
      <c r="A38" s="219"/>
      <c r="B38" s="218"/>
      <c r="C38" s="219" t="s">
        <v>785</v>
      </c>
      <c r="D38" s="219" t="s">
        <v>715</v>
      </c>
      <c r="E38" s="219" t="s">
        <v>716</v>
      </c>
      <c r="F38" s="219" t="s">
        <v>516</v>
      </c>
      <c r="G38" s="219" t="s">
        <v>546</v>
      </c>
      <c r="H38" s="219" t="s">
        <v>786</v>
      </c>
      <c r="N38" s="120"/>
      <c r="O38" s="120"/>
      <c r="P38" s="120"/>
      <c r="Q38" s="120"/>
      <c r="R38" s="120"/>
      <c r="S38" s="120"/>
      <c r="T38" s="120"/>
      <c r="U38" s="120"/>
      <c r="V38" s="120"/>
      <c r="W38" s="120"/>
      <c r="X38" s="120"/>
      <c r="Y38" s="120"/>
      <c r="Z38" s="120"/>
      <c r="AA38" s="120"/>
      <c r="AC38" s="121"/>
      <c r="AD38" s="208"/>
      <c r="AE38" s="209"/>
      <c r="AF38" s="137"/>
      <c r="AG38" s="121"/>
    </row>
    <row r="39" spans="1:33" x14ac:dyDescent="0.25">
      <c r="A39" s="711" t="s">
        <v>726</v>
      </c>
      <c r="B39" s="199" t="s">
        <v>518</v>
      </c>
      <c r="C39" s="278">
        <v>100967750</v>
      </c>
      <c r="D39" s="541">
        <v>1.5528050209151774E-2</v>
      </c>
      <c r="E39" s="542">
        <v>2721</v>
      </c>
      <c r="F39" s="307">
        <v>7.4966938505620459E-2</v>
      </c>
      <c r="G39" s="542">
        <v>4937</v>
      </c>
      <c r="H39" s="279">
        <v>0.55114441968806971</v>
      </c>
      <c r="I39" s="231"/>
      <c r="M39" s="120"/>
      <c r="N39" s="120"/>
      <c r="O39" s="120"/>
      <c r="P39" s="120"/>
      <c r="Q39" s="120"/>
      <c r="R39" s="120"/>
      <c r="S39" s="120"/>
      <c r="T39" s="120"/>
      <c r="U39" s="120"/>
      <c r="V39" s="120"/>
      <c r="W39" s="120"/>
      <c r="X39" s="120"/>
      <c r="AB39" s="121"/>
      <c r="AC39" s="208"/>
      <c r="AD39" s="209"/>
      <c r="AE39" s="137"/>
      <c r="AF39" s="121"/>
    </row>
    <row r="40" spans="1:33" ht="30" x14ac:dyDescent="0.25">
      <c r="A40" s="712"/>
      <c r="B40" s="199" t="s">
        <v>519</v>
      </c>
      <c r="C40" s="278">
        <v>2281751885.3516002</v>
      </c>
      <c r="D40" s="541">
        <v>0.35091559275676015</v>
      </c>
      <c r="E40" s="542">
        <v>7060</v>
      </c>
      <c r="F40" s="307">
        <v>0.19451179193299536</v>
      </c>
      <c r="G40" s="542">
        <v>15479</v>
      </c>
      <c r="H40" s="279">
        <v>0.45610181536274952</v>
      </c>
      <c r="I40" s="231"/>
      <c r="M40" s="120"/>
      <c r="N40" s="120"/>
      <c r="O40" s="120"/>
      <c r="P40" s="120"/>
      <c r="Q40" s="120"/>
      <c r="R40" s="120"/>
      <c r="S40" s="120"/>
      <c r="T40" s="120"/>
      <c r="U40" s="120"/>
      <c r="V40" s="120"/>
      <c r="W40" s="120"/>
      <c r="X40" s="120"/>
      <c r="AB40" s="121"/>
      <c r="AC40" s="208"/>
      <c r="AD40" s="209"/>
      <c r="AE40" s="137"/>
      <c r="AF40" s="121"/>
    </row>
    <row r="41" spans="1:33" ht="30" x14ac:dyDescent="0.25">
      <c r="A41" s="712"/>
      <c r="B41" s="199" t="s">
        <v>520</v>
      </c>
      <c r="C41" s="278">
        <v>458916381.88</v>
      </c>
      <c r="D41" s="541">
        <v>7.0577750020525451E-2</v>
      </c>
      <c r="E41" s="542">
        <v>909</v>
      </c>
      <c r="F41" s="307">
        <v>2.5044081992506063E-2</v>
      </c>
      <c r="G41" s="542">
        <v>1781</v>
      </c>
      <c r="H41" s="279">
        <v>0.51038742279618188</v>
      </c>
      <c r="I41" s="231"/>
      <c r="M41" s="120"/>
      <c r="N41" s="120"/>
      <c r="O41" s="120"/>
      <c r="P41" s="120"/>
      <c r="Q41" s="120"/>
      <c r="R41" s="120"/>
      <c r="S41" s="120"/>
      <c r="T41" s="120"/>
      <c r="U41" s="120"/>
      <c r="V41" s="120"/>
      <c r="W41" s="120"/>
      <c r="X41" s="120"/>
      <c r="AB41" s="121"/>
      <c r="AC41" s="208"/>
      <c r="AD41" s="209"/>
      <c r="AE41" s="137"/>
      <c r="AF41" s="121"/>
    </row>
    <row r="42" spans="1:33" x14ac:dyDescent="0.25">
      <c r="A42" s="712"/>
      <c r="B42" s="199" t="s">
        <v>521</v>
      </c>
      <c r="C42" s="278">
        <v>291447036.73099995</v>
      </c>
      <c r="D42" s="541">
        <v>4.482227463390507E-2</v>
      </c>
      <c r="E42" s="542">
        <v>18243</v>
      </c>
      <c r="F42" s="307">
        <v>0.50261736830504744</v>
      </c>
      <c r="G42" s="542">
        <v>28131</v>
      </c>
      <c r="H42" s="279">
        <v>0.6485016529806974</v>
      </c>
      <c r="I42" s="231"/>
      <c r="M42" s="120"/>
      <c r="N42" s="120"/>
      <c r="O42" s="120"/>
      <c r="P42" s="120"/>
      <c r="Q42" s="120"/>
      <c r="R42" s="120"/>
      <c r="S42" s="120"/>
      <c r="T42" s="120"/>
      <c r="U42" s="120"/>
      <c r="V42" s="120"/>
      <c r="W42" s="120"/>
      <c r="X42" s="120"/>
      <c r="AB42" s="121"/>
      <c r="AC42" s="208"/>
      <c r="AD42" s="209"/>
      <c r="AE42" s="137"/>
      <c r="AF42" s="121"/>
    </row>
    <row r="43" spans="1:33" x14ac:dyDescent="0.25">
      <c r="A43" s="712"/>
      <c r="B43" s="199" t="s">
        <v>522</v>
      </c>
      <c r="C43" s="278">
        <v>1444566766.24</v>
      </c>
      <c r="D43" s="541">
        <v>0.22216306965983429</v>
      </c>
      <c r="E43" s="542">
        <v>3060</v>
      </c>
      <c r="F43" s="307">
        <v>8.430681066784218E-2</v>
      </c>
      <c r="G43" s="542">
        <v>5349</v>
      </c>
      <c r="H43" s="279">
        <v>0.57206954570947843</v>
      </c>
      <c r="I43" s="231"/>
      <c r="M43" s="120"/>
      <c r="N43" s="120"/>
      <c r="O43" s="120"/>
      <c r="P43" s="120"/>
      <c r="Q43" s="120"/>
      <c r="R43" s="120"/>
      <c r="S43" s="120"/>
      <c r="T43" s="120"/>
      <c r="U43" s="120"/>
      <c r="V43" s="120"/>
      <c r="W43" s="120"/>
      <c r="X43" s="120"/>
      <c r="AB43" s="121"/>
      <c r="AC43" s="208"/>
      <c r="AD43" s="209"/>
      <c r="AE43" s="137"/>
      <c r="AF43" s="121"/>
    </row>
    <row r="44" spans="1:33" ht="30" x14ac:dyDescent="0.25">
      <c r="A44" s="712"/>
      <c r="B44" s="199" t="s">
        <v>523</v>
      </c>
      <c r="C44" s="278">
        <v>1924375647.5700004</v>
      </c>
      <c r="D44" s="541">
        <v>0.2959539226806176</v>
      </c>
      <c r="E44" s="542">
        <v>4298</v>
      </c>
      <c r="F44" s="307">
        <v>0.1184152523694071</v>
      </c>
      <c r="G44" s="542">
        <v>7294</v>
      </c>
      <c r="H44" s="279">
        <v>0.58925143953934744</v>
      </c>
      <c r="I44" s="231"/>
      <c r="J44" s="143"/>
      <c r="K44" s="144"/>
      <c r="L44" s="144">
        <v>0.49016158589204512</v>
      </c>
      <c r="M44" s="120"/>
      <c r="N44" s="120"/>
      <c r="O44" s="57"/>
      <c r="P44" s="57"/>
      <c r="Q44" s="57"/>
      <c r="R44" s="57"/>
      <c r="S44" s="57"/>
      <c r="T44" s="121"/>
      <c r="U44" s="121"/>
      <c r="V44" s="121"/>
      <c r="W44" s="121"/>
      <c r="X44" s="57"/>
      <c r="Y44" s="121"/>
      <c r="Z44" s="121"/>
      <c r="AA44" s="121"/>
      <c r="AB44" s="121"/>
      <c r="AC44" s="208"/>
      <c r="AD44" s="209"/>
      <c r="AE44" s="137"/>
      <c r="AF44" s="121"/>
    </row>
    <row r="45" spans="1:33" ht="17.25" customHeight="1" x14ac:dyDescent="0.25">
      <c r="A45" s="713"/>
      <c r="B45" s="220" t="s">
        <v>718</v>
      </c>
      <c r="C45" s="543">
        <v>6502281267.7726011</v>
      </c>
      <c r="D45" s="544">
        <v>1</v>
      </c>
      <c r="E45" s="230">
        <v>36296</v>
      </c>
      <c r="F45" s="545">
        <v>1</v>
      </c>
      <c r="G45" s="546">
        <v>62983</v>
      </c>
      <c r="H45" s="547">
        <v>0.57628248892558309</v>
      </c>
      <c r="I45" s="231"/>
      <c r="J45" s="143"/>
      <c r="K45" s="144"/>
      <c r="L45" s="144"/>
      <c r="M45" s="120"/>
      <c r="N45" s="120"/>
      <c r="O45" s="57"/>
      <c r="P45" s="57"/>
      <c r="Q45" s="57"/>
      <c r="R45" s="57"/>
      <c r="S45" s="57"/>
      <c r="T45" s="121"/>
      <c r="U45" s="121"/>
      <c r="V45" s="121"/>
      <c r="W45" s="121"/>
      <c r="X45" s="57"/>
      <c r="Y45" s="121"/>
      <c r="Z45" s="121"/>
      <c r="AA45" s="121"/>
      <c r="AB45" s="121"/>
      <c r="AC45" s="208"/>
      <c r="AD45" s="209"/>
      <c r="AE45" s="137"/>
      <c r="AF45" s="121"/>
    </row>
    <row r="46" spans="1:33" ht="30" x14ac:dyDescent="0.25">
      <c r="A46" s="219"/>
      <c r="B46" s="218"/>
      <c r="C46" s="219" t="s">
        <v>785</v>
      </c>
      <c r="D46" s="219" t="s">
        <v>715</v>
      </c>
      <c r="E46" s="219" t="s">
        <v>716</v>
      </c>
      <c r="F46" s="219" t="s">
        <v>516</v>
      </c>
      <c r="G46" s="219" t="s">
        <v>546</v>
      </c>
      <c r="H46" s="219" t="s">
        <v>786</v>
      </c>
      <c r="I46" s="231"/>
      <c r="J46" s="143"/>
      <c r="K46" s="144"/>
      <c r="L46" s="144"/>
      <c r="M46" s="120"/>
      <c r="N46" s="120"/>
      <c r="O46" s="57"/>
      <c r="P46" s="57"/>
      <c r="Q46" s="57"/>
      <c r="R46" s="57"/>
      <c r="S46" s="57"/>
      <c r="T46" s="121"/>
      <c r="U46" s="121"/>
      <c r="V46" s="121"/>
      <c r="W46" s="121"/>
      <c r="X46" s="57"/>
      <c r="Y46" s="121"/>
      <c r="Z46" s="121"/>
      <c r="AA46" s="121"/>
      <c r="AB46" s="121"/>
      <c r="AC46" s="208"/>
      <c r="AD46" s="209"/>
      <c r="AE46" s="137"/>
      <c r="AF46" s="121"/>
    </row>
    <row r="47" spans="1:33" x14ac:dyDescent="0.25">
      <c r="A47" s="383" t="s">
        <v>717</v>
      </c>
      <c r="B47" s="79" t="s">
        <v>787</v>
      </c>
      <c r="C47" s="278">
        <v>380814689.64479989</v>
      </c>
      <c r="D47" s="221">
        <v>5.8566320643839272E-2</v>
      </c>
      <c r="E47" s="542">
        <v>25876</v>
      </c>
      <c r="F47" s="221">
        <v>0.71291602380427599</v>
      </c>
      <c r="G47" s="542">
        <v>41539</v>
      </c>
      <c r="H47" s="221">
        <v>0.62134710049225594</v>
      </c>
      <c r="I47" s="141"/>
      <c r="J47" s="142"/>
      <c r="K47" s="143"/>
      <c r="L47" s="144"/>
      <c r="M47" s="144"/>
      <c r="N47" s="120"/>
      <c r="O47" s="120"/>
      <c r="P47" s="57"/>
      <c r="Q47" s="57"/>
      <c r="R47" s="57"/>
      <c r="S47" s="57"/>
      <c r="T47" s="57"/>
      <c r="U47" s="121"/>
      <c r="V47" s="121"/>
      <c r="W47" s="121"/>
      <c r="X47" s="121"/>
      <c r="Y47" s="57"/>
      <c r="Z47" s="57"/>
      <c r="AA47" s="57"/>
      <c r="AB47" s="121"/>
      <c r="AC47" s="121"/>
      <c r="AD47" s="208"/>
      <c r="AE47" s="209"/>
      <c r="AF47" s="137"/>
      <c r="AG47" s="121"/>
    </row>
    <row r="48" spans="1:33" x14ac:dyDescent="0.25">
      <c r="A48" s="384"/>
      <c r="B48" s="79" t="s">
        <v>788</v>
      </c>
      <c r="C48" s="278">
        <v>265223362.10819992</v>
      </c>
      <c r="D48" s="221">
        <v>4.0789278590997326E-2</v>
      </c>
      <c r="E48" s="542">
        <v>4122</v>
      </c>
      <c r="F48" s="221">
        <v>0.11356623319374036</v>
      </c>
      <c r="G48" s="542">
        <v>7998</v>
      </c>
      <c r="H48" s="221">
        <v>0.51473526473526476</v>
      </c>
      <c r="I48" s="135"/>
      <c r="J48" s="145"/>
      <c r="K48" s="146"/>
      <c r="L48" s="147"/>
      <c r="M48" s="146"/>
      <c r="N48" s="146"/>
      <c r="O48" s="148"/>
      <c r="P48" s="149"/>
      <c r="Q48" s="149"/>
      <c r="R48" s="150"/>
      <c r="S48" s="57"/>
      <c r="T48" s="121"/>
      <c r="U48" s="121"/>
      <c r="V48" s="121"/>
      <c r="W48" s="121"/>
      <c r="X48" s="57"/>
      <c r="Y48" s="121"/>
      <c r="Z48" s="121"/>
      <c r="AA48" s="121"/>
      <c r="AB48" s="121"/>
      <c r="AC48" s="208"/>
      <c r="AD48" s="209"/>
      <c r="AE48" s="137"/>
      <c r="AF48" s="121"/>
    </row>
    <row r="49" spans="1:34" x14ac:dyDescent="0.25">
      <c r="A49" s="384"/>
      <c r="B49" s="79" t="s">
        <v>789</v>
      </c>
      <c r="C49" s="278">
        <v>2575636749.2096</v>
      </c>
      <c r="D49" s="221">
        <v>0.3961127861348116</v>
      </c>
      <c r="E49" s="542">
        <v>5632</v>
      </c>
      <c r="F49" s="221">
        <v>0.15516861362133569</v>
      </c>
      <c r="G49" s="542">
        <v>11710</v>
      </c>
      <c r="H49" s="221">
        <v>0.48001363675104408</v>
      </c>
      <c r="I49" s="135"/>
      <c r="J49" s="145"/>
      <c r="K49" s="146"/>
      <c r="L49" s="147"/>
      <c r="M49" s="146"/>
      <c r="N49" s="146"/>
      <c r="O49" s="148"/>
      <c r="P49" s="149"/>
      <c r="Q49" s="149"/>
      <c r="R49" s="150"/>
      <c r="S49" s="57"/>
      <c r="T49" s="121"/>
      <c r="U49" s="121"/>
      <c r="V49" s="121"/>
      <c r="W49" s="121"/>
      <c r="X49" s="57"/>
      <c r="Y49" s="121"/>
      <c r="Z49" s="121"/>
      <c r="AA49" s="121"/>
      <c r="AB49" s="121"/>
      <c r="AC49" s="208"/>
      <c r="AD49" s="209"/>
      <c r="AE49" s="137"/>
      <c r="AF49" s="121"/>
    </row>
    <row r="50" spans="1:34" x14ac:dyDescent="0.25">
      <c r="A50" s="384"/>
      <c r="B50" s="79" t="s">
        <v>790</v>
      </c>
      <c r="C50" s="278">
        <v>1646385891.9300001</v>
      </c>
      <c r="D50" s="221">
        <v>0.25320127261950642</v>
      </c>
      <c r="E50" s="542">
        <v>495</v>
      </c>
      <c r="F50" s="221">
        <v>1.3637866431562706E-2</v>
      </c>
      <c r="G50" s="542">
        <v>1279</v>
      </c>
      <c r="H50" s="221">
        <v>0.38581449727201872</v>
      </c>
      <c r="I50" s="135"/>
      <c r="J50" s="145"/>
      <c r="K50" s="146"/>
      <c r="L50" s="147"/>
      <c r="M50" s="146"/>
      <c r="N50" s="146"/>
      <c r="O50" s="148"/>
      <c r="P50" s="149"/>
      <c r="Q50" s="149"/>
      <c r="R50" s="150"/>
      <c r="S50" s="57"/>
      <c r="T50" s="121"/>
      <c r="U50" s="121"/>
      <c r="V50" s="121"/>
      <c r="W50" s="121"/>
      <c r="X50" s="57"/>
      <c r="Y50" s="121"/>
      <c r="Z50" s="121"/>
      <c r="AA50" s="121"/>
      <c r="AB50" s="121"/>
      <c r="AC50" s="208"/>
      <c r="AD50" s="209"/>
      <c r="AE50" s="137"/>
      <c r="AF50" s="121"/>
    </row>
    <row r="51" spans="1:34" x14ac:dyDescent="0.25">
      <c r="A51" s="384"/>
      <c r="B51" s="79" t="s">
        <v>791</v>
      </c>
      <c r="C51" s="278">
        <v>1634220574.8800001</v>
      </c>
      <c r="D51" s="221">
        <v>0.2513303420108452</v>
      </c>
      <c r="E51" s="542">
        <v>171</v>
      </c>
      <c r="F51" s="221">
        <v>4.711262949085299E-3</v>
      </c>
      <c r="G51" s="542">
        <v>405</v>
      </c>
      <c r="H51" s="221">
        <v>0.42222222222222222</v>
      </c>
      <c r="I51" s="135"/>
      <c r="J51" s="145"/>
      <c r="K51" s="146"/>
      <c r="L51" s="147"/>
      <c r="M51" s="146"/>
      <c r="N51" s="146"/>
      <c r="O51" s="148"/>
      <c r="P51" s="149"/>
      <c r="Q51" s="149"/>
      <c r="R51" s="150"/>
      <c r="S51" s="57"/>
      <c r="T51" s="121"/>
      <c r="U51" s="121"/>
      <c r="V51" s="121"/>
      <c r="W51" s="121"/>
      <c r="X51" s="57"/>
      <c r="Y51" s="121"/>
      <c r="Z51" s="121"/>
      <c r="AA51" s="121"/>
      <c r="AB51" s="121"/>
      <c r="AC51" s="208"/>
      <c r="AD51" s="209"/>
      <c r="AE51" s="137"/>
      <c r="AF51" s="121"/>
    </row>
    <row r="52" spans="1:34" x14ac:dyDescent="0.25">
      <c r="A52" s="385"/>
      <c r="B52" s="548" t="s">
        <v>334</v>
      </c>
      <c r="C52" s="543">
        <v>6502281267.7726011</v>
      </c>
      <c r="D52" s="549">
        <v>1</v>
      </c>
      <c r="E52" s="546">
        <v>36296</v>
      </c>
      <c r="F52" s="549">
        <v>1</v>
      </c>
      <c r="G52" s="546">
        <v>62931</v>
      </c>
      <c r="H52" s="549">
        <v>0.57545105748802994</v>
      </c>
      <c r="I52" s="135"/>
      <c r="J52" s="145"/>
      <c r="K52" s="146"/>
      <c r="L52" s="147"/>
      <c r="M52" s="146"/>
      <c r="N52" s="146"/>
      <c r="O52" s="148"/>
      <c r="P52" s="149"/>
      <c r="Q52" s="149"/>
      <c r="R52" s="150"/>
      <c r="S52" s="57"/>
      <c r="T52" s="121"/>
      <c r="U52" s="121"/>
      <c r="V52" s="121"/>
      <c r="W52" s="121"/>
      <c r="X52" s="57"/>
      <c r="Y52" s="121"/>
      <c r="Z52" s="121"/>
      <c r="AA52" s="121"/>
      <c r="AB52" s="121"/>
      <c r="AC52" s="208"/>
      <c r="AD52" s="209"/>
      <c r="AE52" s="137"/>
      <c r="AF52" s="121"/>
    </row>
    <row r="53" spans="1:34" x14ac:dyDescent="0.25">
      <c r="A53" s="714" t="s">
        <v>1014</v>
      </c>
      <c r="B53" s="714"/>
      <c r="C53" s="133"/>
      <c r="D53" s="133"/>
      <c r="E53" s="133"/>
      <c r="F53" s="120"/>
      <c r="G53" s="120"/>
      <c r="H53" s="120"/>
      <c r="I53" s="135"/>
      <c r="J53" s="152"/>
      <c r="K53" s="145"/>
      <c r="L53" s="146"/>
      <c r="M53" s="147"/>
      <c r="N53" s="146"/>
      <c r="O53" s="146"/>
      <c r="P53" s="148"/>
      <c r="Q53" s="149"/>
      <c r="R53" s="149"/>
      <c r="S53" s="150"/>
      <c r="T53" s="57"/>
      <c r="U53" s="121"/>
      <c r="V53" s="121"/>
      <c r="W53" s="121"/>
      <c r="X53" s="121"/>
      <c r="Y53" s="57"/>
      <c r="Z53" s="57"/>
      <c r="AA53" s="57"/>
      <c r="AB53" s="121"/>
      <c r="AC53" s="121"/>
      <c r="AD53" s="208"/>
      <c r="AE53" s="209"/>
      <c r="AF53" s="137"/>
      <c r="AG53" s="121"/>
    </row>
    <row r="54" spans="1:34" x14ac:dyDescent="0.25">
      <c r="A54" s="715" t="s">
        <v>714</v>
      </c>
      <c r="B54" s="715"/>
      <c r="C54" s="715"/>
      <c r="D54" s="715"/>
      <c r="E54" s="715"/>
      <c r="F54" s="715"/>
      <c r="G54" s="715"/>
      <c r="H54" s="120"/>
      <c r="I54" s="135"/>
      <c r="J54" s="152"/>
      <c r="K54" s="145"/>
      <c r="L54" s="146"/>
      <c r="M54" s="147"/>
      <c r="N54" s="146"/>
      <c r="O54" s="146"/>
      <c r="P54" s="148"/>
      <c r="Q54" s="149"/>
      <c r="R54" s="149"/>
      <c r="S54" s="150"/>
      <c r="T54" s="57"/>
      <c r="U54" s="121"/>
      <c r="V54" s="121"/>
      <c r="W54" s="121"/>
      <c r="X54" s="121"/>
      <c r="Y54" s="57"/>
      <c r="Z54" s="57"/>
      <c r="AA54" s="57"/>
      <c r="AB54" s="121"/>
      <c r="AC54" s="121"/>
      <c r="AD54" s="208"/>
      <c r="AE54" s="209"/>
      <c r="AF54" s="137"/>
      <c r="AG54" s="121"/>
    </row>
    <row r="55" spans="1:34" x14ac:dyDescent="0.25">
      <c r="A55" s="181"/>
      <c r="B55" s="185"/>
      <c r="C55" s="185"/>
      <c r="D55" s="222"/>
      <c r="E55" s="222"/>
      <c r="F55" s="222"/>
      <c r="G55" s="223"/>
      <c r="H55" s="120"/>
      <c r="I55" s="135"/>
      <c r="J55" s="152"/>
      <c r="K55" s="145"/>
      <c r="L55" s="146"/>
      <c r="M55" s="147"/>
      <c r="N55" s="146"/>
      <c r="O55" s="146"/>
      <c r="P55" s="148"/>
      <c r="Q55" s="149"/>
      <c r="R55" s="149"/>
      <c r="S55" s="150"/>
      <c r="T55" s="57"/>
      <c r="U55" s="121"/>
      <c r="V55" s="121"/>
      <c r="W55" s="121"/>
      <c r="X55" s="121"/>
      <c r="Y55" s="57"/>
      <c r="Z55" s="57"/>
      <c r="AA55" s="57"/>
      <c r="AB55" s="121"/>
      <c r="AC55" s="121"/>
      <c r="AD55" s="208"/>
      <c r="AE55" s="209"/>
      <c r="AF55" s="137"/>
      <c r="AG55" s="121"/>
    </row>
    <row r="56" spans="1:34" ht="15" customHeight="1" x14ac:dyDescent="0.25">
      <c r="A56" s="716" t="s">
        <v>1019</v>
      </c>
      <c r="B56" s="717"/>
      <c r="C56" s="717"/>
      <c r="D56" s="717"/>
      <c r="E56" s="717"/>
      <c r="F56" s="717"/>
      <c r="G56" s="717"/>
      <c r="H56" s="718"/>
      <c r="I56" s="135"/>
      <c r="J56" s="153"/>
      <c r="K56" s="145"/>
      <c r="L56" s="146"/>
      <c r="M56" s="147"/>
      <c r="N56" s="146"/>
      <c r="O56" s="146"/>
      <c r="P56" s="148"/>
      <c r="Q56" s="149"/>
      <c r="R56" s="149"/>
      <c r="S56" s="150"/>
      <c r="T56" s="57"/>
      <c r="U56" s="121"/>
      <c r="V56" s="121"/>
      <c r="W56" s="121"/>
      <c r="X56" s="121"/>
      <c r="Y56" s="57"/>
      <c r="Z56" s="57"/>
      <c r="AA56" s="57"/>
      <c r="AB56" s="121"/>
      <c r="AC56" s="121"/>
      <c r="AD56" s="208"/>
      <c r="AE56" s="209"/>
      <c r="AF56" s="137"/>
      <c r="AG56" s="121"/>
    </row>
    <row r="57" spans="1:34" ht="30" x14ac:dyDescent="0.25">
      <c r="A57" s="537" t="s">
        <v>792</v>
      </c>
      <c r="B57" s="537" t="s">
        <v>793</v>
      </c>
      <c r="C57" s="537" t="s">
        <v>794</v>
      </c>
      <c r="D57" s="537" t="s">
        <v>547</v>
      </c>
      <c r="E57" s="537" t="s">
        <v>795</v>
      </c>
      <c r="F57" s="537" t="s">
        <v>796</v>
      </c>
      <c r="G57" s="537" t="s">
        <v>797</v>
      </c>
      <c r="H57" s="550" t="s">
        <v>786</v>
      </c>
      <c r="I57" s="154"/>
      <c r="J57" s="154"/>
      <c r="K57" s="154"/>
      <c r="L57" s="154"/>
      <c r="M57" s="154"/>
      <c r="N57" s="154"/>
      <c r="O57" s="121"/>
      <c r="P57" s="121"/>
      <c r="Q57" s="154"/>
      <c r="R57" s="121"/>
      <c r="S57" s="154"/>
      <c r="T57" s="154"/>
      <c r="U57" s="154"/>
      <c r="V57" s="121"/>
      <c r="W57" s="121"/>
      <c r="X57" s="121"/>
      <c r="Y57" s="57"/>
      <c r="Z57" s="57"/>
      <c r="AA57" s="57"/>
      <c r="AB57" s="121"/>
      <c r="AC57" s="121"/>
      <c r="AD57" s="208"/>
      <c r="AE57" s="209"/>
      <c r="AF57" s="137"/>
      <c r="AG57" s="121"/>
    </row>
    <row r="58" spans="1:34" x14ac:dyDescent="0.25">
      <c r="A58" s="330" t="s">
        <v>524</v>
      </c>
      <c r="B58" s="542">
        <v>861</v>
      </c>
      <c r="C58" s="278">
        <v>7266700</v>
      </c>
      <c r="D58" s="542">
        <v>436</v>
      </c>
      <c r="E58" s="551">
        <v>1.2012342957901698E-2</v>
      </c>
      <c r="F58" s="278">
        <v>3661000</v>
      </c>
      <c r="G58" s="551">
        <v>5.6303316470560744E-4</v>
      </c>
      <c r="H58" s="451">
        <v>0.50638792102206731</v>
      </c>
      <c r="I58" s="155"/>
      <c r="J58" s="155"/>
      <c r="K58" s="156"/>
      <c r="L58" s="156"/>
      <c r="M58" s="156"/>
      <c r="N58" s="156"/>
      <c r="O58" s="156"/>
      <c r="P58" s="156"/>
      <c r="Q58" s="156"/>
      <c r="R58" s="156"/>
      <c r="S58" s="156"/>
      <c r="T58" s="156"/>
      <c r="U58" s="156"/>
      <c r="V58" s="156"/>
      <c r="W58" s="156"/>
      <c r="X58" s="156"/>
      <c r="Y58" s="156"/>
      <c r="Z58" s="156"/>
      <c r="AA58" s="156"/>
      <c r="AB58" s="156"/>
      <c r="AC58" s="156"/>
      <c r="AD58" s="156"/>
      <c r="AE58" s="209"/>
      <c r="AF58" s="137"/>
      <c r="AG58" s="121"/>
      <c r="AH58" s="156"/>
    </row>
    <row r="59" spans="1:34" ht="16.5" customHeight="1" x14ac:dyDescent="0.25">
      <c r="A59" s="330" t="s">
        <v>1026</v>
      </c>
      <c r="B59" s="542">
        <v>17390</v>
      </c>
      <c r="C59" s="278">
        <v>68557219</v>
      </c>
      <c r="D59" s="542">
        <v>11835</v>
      </c>
      <c r="E59" s="551">
        <v>0.32606898831827197</v>
      </c>
      <c r="F59" s="278">
        <v>39194667.561000012</v>
      </c>
      <c r="G59" s="551">
        <v>6.0278333014078256E-3</v>
      </c>
      <c r="H59" s="451">
        <v>0.68056354226566995</v>
      </c>
      <c r="I59" s="155"/>
      <c r="J59" s="155"/>
      <c r="K59" s="156"/>
      <c r="L59" s="156"/>
      <c r="M59" s="156"/>
      <c r="N59" s="156"/>
      <c r="O59" s="121"/>
      <c r="P59" s="121"/>
      <c r="Q59" s="155"/>
      <c r="R59" s="121"/>
      <c r="S59" s="157"/>
      <c r="T59" s="157"/>
      <c r="U59" s="155"/>
      <c r="V59" s="57"/>
      <c r="W59" s="57"/>
      <c r="X59" s="57"/>
      <c r="Y59" s="57"/>
      <c r="Z59" s="57"/>
      <c r="AA59" s="57"/>
      <c r="AB59" s="121"/>
      <c r="AC59" s="121"/>
      <c r="AD59" s="208"/>
      <c r="AE59" s="209"/>
      <c r="AF59" s="137"/>
      <c r="AG59" s="121"/>
    </row>
    <row r="60" spans="1:34" ht="16.5" customHeight="1" x14ac:dyDescent="0.25">
      <c r="A60" s="330" t="s">
        <v>860</v>
      </c>
      <c r="B60" s="542">
        <v>93</v>
      </c>
      <c r="C60" s="278">
        <v>22058580</v>
      </c>
      <c r="D60" s="542">
        <v>67</v>
      </c>
      <c r="E60" s="551">
        <v>1.8459334361913158E-3</v>
      </c>
      <c r="F60" s="278">
        <v>6671394</v>
      </c>
      <c r="G60" s="551">
        <v>1.0260082154651738E-3</v>
      </c>
      <c r="H60" s="451">
        <v>0.72043010752688175</v>
      </c>
      <c r="I60" s="155"/>
      <c r="J60" s="155"/>
      <c r="K60" s="156"/>
      <c r="L60" s="156"/>
      <c r="M60" s="156"/>
      <c r="N60" s="156"/>
      <c r="O60" s="121"/>
      <c r="P60" s="121"/>
      <c r="Q60" s="155"/>
      <c r="R60" s="121"/>
      <c r="S60" s="157"/>
      <c r="T60" s="157"/>
      <c r="U60" s="155"/>
      <c r="V60" s="57"/>
      <c r="W60" s="57"/>
      <c r="X60" s="57"/>
      <c r="Y60" s="57"/>
      <c r="Z60" s="57"/>
      <c r="AA60" s="57"/>
      <c r="AB60" s="121"/>
      <c r="AC60" s="121"/>
      <c r="AD60" s="208"/>
      <c r="AE60" s="209"/>
      <c r="AF60" s="137"/>
      <c r="AG60" s="121"/>
    </row>
    <row r="61" spans="1:34" x14ac:dyDescent="0.25">
      <c r="A61" s="330" t="s">
        <v>861</v>
      </c>
      <c r="B61" s="542">
        <v>189</v>
      </c>
      <c r="C61" s="278">
        <v>73010683</v>
      </c>
      <c r="D61" s="542">
        <v>101</v>
      </c>
      <c r="E61" s="551">
        <v>2.7826757769451181E-3</v>
      </c>
      <c r="F61" s="278">
        <v>23217406.009999998</v>
      </c>
      <c r="G61" s="551">
        <v>3.5706554444319282E-3</v>
      </c>
      <c r="H61" s="451">
        <v>0.53439153439153442</v>
      </c>
      <c r="I61" s="155"/>
      <c r="J61" s="155"/>
      <c r="K61" s="156"/>
      <c r="L61" s="156"/>
      <c r="M61" s="156"/>
      <c r="N61" s="156"/>
      <c r="O61" s="121"/>
      <c r="P61" s="121"/>
      <c r="Q61" s="155"/>
      <c r="R61" s="121"/>
      <c r="S61" s="157"/>
      <c r="T61" s="157"/>
      <c r="U61" s="155"/>
      <c r="V61" s="57"/>
      <c r="W61" s="57"/>
      <c r="X61" s="57"/>
      <c r="Y61" s="57"/>
      <c r="Z61" s="57"/>
      <c r="AA61" s="57"/>
      <c r="AB61" s="121"/>
      <c r="AC61" s="121"/>
      <c r="AD61" s="208"/>
      <c r="AE61" s="209"/>
      <c r="AF61" s="137"/>
      <c r="AG61" s="121"/>
    </row>
    <row r="62" spans="1:34" ht="15" customHeight="1" x14ac:dyDescent="0.25">
      <c r="A62" s="330" t="s">
        <v>862</v>
      </c>
      <c r="B62" s="542">
        <v>14</v>
      </c>
      <c r="C62" s="278">
        <v>6315500</v>
      </c>
      <c r="D62" s="542">
        <v>6</v>
      </c>
      <c r="E62" s="551">
        <v>1.6530747189772978E-4</v>
      </c>
      <c r="F62" s="278">
        <v>3213100</v>
      </c>
      <c r="G62" s="551">
        <v>4.9414964805123934E-4</v>
      </c>
      <c r="H62" s="451">
        <v>0.42857142857142855</v>
      </c>
      <c r="I62" s="155"/>
      <c r="J62" s="155"/>
      <c r="K62" s="156"/>
      <c r="L62" s="156"/>
      <c r="M62" s="156"/>
      <c r="N62" s="156"/>
      <c r="O62" s="121"/>
      <c r="P62" s="121"/>
      <c r="Q62" s="155"/>
      <c r="R62" s="121"/>
      <c r="S62" s="157"/>
      <c r="T62" s="157"/>
      <c r="U62" s="155"/>
      <c r="V62" s="57"/>
      <c r="W62" s="57"/>
      <c r="X62" s="57"/>
      <c r="Y62" s="57"/>
      <c r="Z62" s="57"/>
      <c r="AA62" s="57"/>
      <c r="AB62" s="121"/>
      <c r="AC62" s="121"/>
      <c r="AD62" s="208"/>
      <c r="AE62" s="209"/>
      <c r="AF62" s="137"/>
      <c r="AG62" s="121"/>
    </row>
    <row r="63" spans="1:34" x14ac:dyDescent="0.25">
      <c r="A63" s="330" t="s">
        <v>525</v>
      </c>
      <c r="B63" s="542">
        <v>77</v>
      </c>
      <c r="C63" s="278">
        <v>69465000</v>
      </c>
      <c r="D63" s="542">
        <v>29</v>
      </c>
      <c r="E63" s="551">
        <v>7.989861141723606E-4</v>
      </c>
      <c r="F63" s="278">
        <v>34000000</v>
      </c>
      <c r="G63" s="551">
        <v>5.2289340617292139E-3</v>
      </c>
      <c r="H63" s="451">
        <v>0.37662337662337664</v>
      </c>
      <c r="I63" s="155"/>
      <c r="J63" s="155"/>
      <c r="K63" s="156"/>
      <c r="L63" s="156"/>
      <c r="M63" s="156"/>
      <c r="N63" s="156"/>
      <c r="O63" s="121"/>
      <c r="P63" s="121"/>
      <c r="Q63" s="155"/>
      <c r="R63" s="121"/>
      <c r="S63" s="157"/>
      <c r="T63" s="157"/>
      <c r="U63" s="155"/>
      <c r="V63" s="57"/>
      <c r="W63" s="57"/>
      <c r="X63" s="57"/>
      <c r="Y63" s="57"/>
      <c r="Z63" s="57"/>
      <c r="AA63" s="57"/>
      <c r="AB63" s="121"/>
      <c r="AC63" s="121"/>
      <c r="AD63" s="208"/>
      <c r="AE63" s="209"/>
      <c r="AF63" s="137"/>
      <c r="AG63" s="121"/>
    </row>
    <row r="64" spans="1:34" x14ac:dyDescent="0.25">
      <c r="A64" s="330" t="s">
        <v>526</v>
      </c>
      <c r="B64" s="542">
        <v>116</v>
      </c>
      <c r="C64" s="278">
        <v>1049700</v>
      </c>
      <c r="D64" s="542">
        <v>101</v>
      </c>
      <c r="E64" s="551">
        <v>2.7826757769451181E-3</v>
      </c>
      <c r="F64" s="278">
        <v>914300</v>
      </c>
      <c r="G64" s="551">
        <v>1.4061218860703001E-4</v>
      </c>
      <c r="H64" s="451">
        <v>0.87068965517241381</v>
      </c>
      <c r="I64" s="155"/>
      <c r="J64" s="155"/>
      <c r="K64" s="156"/>
      <c r="L64" s="156"/>
      <c r="M64" s="156"/>
      <c r="N64" s="156"/>
      <c r="O64" s="121"/>
      <c r="P64" s="121"/>
      <c r="Q64" s="155"/>
      <c r="R64" s="121"/>
      <c r="S64" s="157"/>
      <c r="T64" s="157"/>
      <c r="U64" s="155"/>
      <c r="V64" s="57"/>
      <c r="W64" s="57"/>
      <c r="X64" s="57"/>
      <c r="Y64" s="57"/>
      <c r="Z64" s="57"/>
      <c r="AA64" s="57"/>
      <c r="AB64" s="121"/>
      <c r="AC64" s="121"/>
      <c r="AD64" s="208"/>
      <c r="AE64" s="209"/>
      <c r="AF64" s="137"/>
      <c r="AG64" s="121"/>
    </row>
    <row r="65" spans="1:33" x14ac:dyDescent="0.25">
      <c r="A65" s="330" t="s">
        <v>527</v>
      </c>
      <c r="B65" s="542">
        <v>119</v>
      </c>
      <c r="C65" s="278">
        <v>19811626.710000001</v>
      </c>
      <c r="D65" s="542">
        <v>35</v>
      </c>
      <c r="E65" s="551">
        <v>9.6429358607009032E-4</v>
      </c>
      <c r="F65" s="278">
        <v>6179500</v>
      </c>
      <c r="G65" s="551">
        <v>9.5035876571928463E-4</v>
      </c>
      <c r="H65" s="451">
        <v>0.29411764705882354</v>
      </c>
      <c r="I65" s="155"/>
      <c r="J65" s="155"/>
      <c r="K65" s="156"/>
      <c r="L65" s="156"/>
      <c r="M65" s="156"/>
      <c r="N65" s="156"/>
      <c r="O65" s="121"/>
      <c r="P65" s="121"/>
      <c r="Q65" s="155"/>
      <c r="R65" s="121"/>
      <c r="S65" s="157"/>
      <c r="T65" s="157"/>
      <c r="U65" s="155"/>
      <c r="V65" s="57"/>
      <c r="W65" s="57"/>
      <c r="X65" s="57"/>
      <c r="Y65" s="57"/>
      <c r="Z65" s="57"/>
      <c r="AA65" s="57"/>
      <c r="AB65" s="121"/>
      <c r="AC65" s="121"/>
      <c r="AD65" s="208"/>
      <c r="AE65" s="209"/>
      <c r="AF65" s="137"/>
      <c r="AG65" s="121"/>
    </row>
    <row r="66" spans="1:33" x14ac:dyDescent="0.25">
      <c r="A66" s="330" t="s">
        <v>528</v>
      </c>
      <c r="B66" s="542">
        <v>1941</v>
      </c>
      <c r="C66" s="278">
        <v>16254775</v>
      </c>
      <c r="D66" s="542">
        <v>1466</v>
      </c>
      <c r="E66" s="551">
        <v>4.0390125633678643E-2</v>
      </c>
      <c r="F66" s="278">
        <v>12405800</v>
      </c>
      <c r="G66" s="551">
        <v>1.9079150053823613E-3</v>
      </c>
      <c r="H66" s="451">
        <v>0.75528078310149405</v>
      </c>
      <c r="I66" s="155"/>
      <c r="J66" s="155"/>
      <c r="K66" s="156"/>
      <c r="L66" s="156"/>
      <c r="M66" s="156"/>
      <c r="N66" s="156"/>
      <c r="O66" s="121"/>
      <c r="P66" s="121"/>
      <c r="Q66" s="155"/>
      <c r="R66" s="121"/>
      <c r="S66" s="157"/>
      <c r="T66" s="157"/>
      <c r="U66" s="155"/>
      <c r="V66" s="57"/>
      <c r="W66" s="57"/>
      <c r="X66" s="57"/>
      <c r="Y66" s="57"/>
      <c r="Z66" s="57"/>
      <c r="AA66" s="57"/>
      <c r="AB66" s="121"/>
      <c r="AC66" s="121"/>
      <c r="AD66" s="208"/>
      <c r="AE66" s="209"/>
      <c r="AF66" s="137"/>
      <c r="AG66" s="121"/>
    </row>
    <row r="67" spans="1:33" x14ac:dyDescent="0.25">
      <c r="A67" s="330" t="s">
        <v>529</v>
      </c>
      <c r="B67" s="542">
        <v>1437</v>
      </c>
      <c r="C67" s="278">
        <v>221645379</v>
      </c>
      <c r="D67" s="542">
        <v>639</v>
      </c>
      <c r="E67" s="551">
        <v>1.7605245757108222E-2</v>
      </c>
      <c r="F67" s="278">
        <v>117046173</v>
      </c>
      <c r="G67" s="551">
        <v>1.8000785905727949E-2</v>
      </c>
      <c r="H67" s="451">
        <v>0.44467640918580376</v>
      </c>
      <c r="I67" s="155"/>
      <c r="J67" s="155"/>
      <c r="K67" s="156"/>
      <c r="L67" s="156"/>
      <c r="M67" s="156"/>
      <c r="N67" s="156"/>
      <c r="O67" s="121"/>
      <c r="P67" s="121"/>
      <c r="Q67" s="155"/>
      <c r="R67" s="121"/>
      <c r="S67" s="157"/>
      <c r="T67" s="157"/>
      <c r="U67" s="155"/>
      <c r="V67" s="57"/>
      <c r="W67" s="57"/>
      <c r="X67" s="57"/>
      <c r="Y67" s="57"/>
      <c r="Z67" s="57"/>
      <c r="AA67" s="57"/>
      <c r="AB67" s="121"/>
      <c r="AC67" s="121"/>
      <c r="AD67" s="208"/>
      <c r="AE67" s="209"/>
      <c r="AF67" s="137"/>
      <c r="AG67" s="121"/>
    </row>
    <row r="68" spans="1:33" x14ac:dyDescent="0.25">
      <c r="A68" s="330" t="s">
        <v>863</v>
      </c>
      <c r="B68" s="542">
        <v>31</v>
      </c>
      <c r="C68" s="278">
        <v>38101600</v>
      </c>
      <c r="D68" s="542">
        <v>16</v>
      </c>
      <c r="E68" s="551">
        <v>4.4081992506061276E-4</v>
      </c>
      <c r="F68" s="278">
        <v>19999200</v>
      </c>
      <c r="G68" s="551">
        <v>3.0757205319804381E-3</v>
      </c>
      <c r="H68" s="451">
        <v>0.5161290322580645</v>
      </c>
      <c r="I68" s="155"/>
      <c r="J68" s="155"/>
      <c r="K68" s="156"/>
      <c r="L68" s="156"/>
      <c r="M68" s="156"/>
      <c r="N68" s="156"/>
      <c r="O68" s="121"/>
      <c r="P68" s="121"/>
      <c r="Q68" s="155"/>
      <c r="R68" s="121"/>
      <c r="S68" s="157"/>
      <c r="T68" s="157"/>
      <c r="U68" s="155"/>
      <c r="V68" s="57"/>
      <c r="W68" s="57"/>
      <c r="X68" s="57"/>
      <c r="Y68" s="57"/>
      <c r="Z68" s="57"/>
      <c r="AA68" s="57"/>
      <c r="AB68" s="121"/>
      <c r="AC68" s="121"/>
      <c r="AD68" s="208"/>
      <c r="AE68" s="209"/>
      <c r="AF68" s="137"/>
      <c r="AG68" s="121"/>
    </row>
    <row r="69" spans="1:33" x14ac:dyDescent="0.25">
      <c r="A69" s="330" t="s">
        <v>864</v>
      </c>
      <c r="B69" s="542">
        <v>29</v>
      </c>
      <c r="C69" s="278">
        <v>20968400</v>
      </c>
      <c r="D69" s="542">
        <v>12</v>
      </c>
      <c r="E69" s="551">
        <v>3.3061494379545955E-4</v>
      </c>
      <c r="F69" s="278">
        <v>8443500</v>
      </c>
      <c r="G69" s="551">
        <v>1.2985442573591357E-3</v>
      </c>
      <c r="H69" s="451">
        <v>0.41379310344827586</v>
      </c>
      <c r="I69" s="155"/>
      <c r="J69" s="155"/>
      <c r="K69" s="156"/>
      <c r="L69" s="156"/>
      <c r="M69" s="156"/>
      <c r="N69" s="156"/>
      <c r="O69" s="121"/>
      <c r="P69" s="121"/>
      <c r="Q69" s="155"/>
      <c r="R69" s="121"/>
      <c r="S69" s="157"/>
      <c r="T69" s="157"/>
      <c r="U69" s="155"/>
      <c r="V69" s="57"/>
      <c r="W69" s="57"/>
      <c r="X69" s="57"/>
      <c r="Y69" s="57"/>
      <c r="Z69" s="57"/>
      <c r="AA69" s="57"/>
      <c r="AB69" s="121"/>
      <c r="AC69" s="121"/>
      <c r="AD69" s="208"/>
      <c r="AE69" s="209"/>
      <c r="AF69" s="137"/>
      <c r="AG69" s="121"/>
    </row>
    <row r="70" spans="1:33" x14ac:dyDescent="0.25">
      <c r="A70" s="330" t="s">
        <v>530</v>
      </c>
      <c r="B70" s="542">
        <v>161</v>
      </c>
      <c r="C70" s="278">
        <v>359326700</v>
      </c>
      <c r="D70" s="542">
        <v>46</v>
      </c>
      <c r="E70" s="551">
        <v>1.2673572845492615E-3</v>
      </c>
      <c r="F70" s="278">
        <v>94640200</v>
      </c>
      <c r="G70" s="551">
        <v>1.455492251143721E-2</v>
      </c>
      <c r="H70" s="451">
        <v>0.2857142857142857</v>
      </c>
      <c r="I70" s="155"/>
      <c r="J70" s="155"/>
      <c r="K70" s="156"/>
      <c r="L70" s="156"/>
      <c r="M70" s="156"/>
      <c r="N70" s="156"/>
      <c r="O70" s="121"/>
      <c r="P70" s="121"/>
      <c r="Q70" s="155"/>
      <c r="R70" s="121"/>
      <c r="S70" s="157"/>
      <c r="T70" s="157"/>
      <c r="U70" s="155"/>
      <c r="V70" s="57"/>
      <c r="W70" s="57"/>
      <c r="X70" s="57"/>
      <c r="Y70" s="57"/>
      <c r="Z70" s="57"/>
      <c r="AA70" s="57"/>
      <c r="AB70" s="121"/>
      <c r="AC70" s="121"/>
      <c r="AD70" s="208"/>
      <c r="AE70" s="209"/>
      <c r="AF70" s="137"/>
      <c r="AG70" s="121"/>
    </row>
    <row r="71" spans="1:33" x14ac:dyDescent="0.25">
      <c r="A71" s="330" t="s">
        <v>531</v>
      </c>
      <c r="B71" s="542">
        <v>9386</v>
      </c>
      <c r="C71" s="278">
        <v>9884348527.8200035</v>
      </c>
      <c r="D71" s="542">
        <v>4317</v>
      </c>
      <c r="E71" s="551">
        <v>0.11893872603041658</v>
      </c>
      <c r="F71" s="278">
        <v>4049990807.730001</v>
      </c>
      <c r="G71" s="551">
        <v>0.62285690835969454</v>
      </c>
      <c r="H71" s="451">
        <v>0.45994033667163858</v>
      </c>
      <c r="I71" s="155"/>
      <c r="J71" s="155"/>
      <c r="K71" s="156"/>
      <c r="L71" s="156"/>
      <c r="M71" s="156"/>
      <c r="N71" s="156"/>
      <c r="O71" s="121"/>
      <c r="P71" s="121"/>
      <c r="Q71" s="155"/>
      <c r="R71" s="121"/>
      <c r="S71" s="157"/>
      <c r="T71" s="157"/>
      <c r="U71" s="155"/>
      <c r="V71" s="57"/>
      <c r="W71" s="57"/>
      <c r="X71" s="57"/>
      <c r="Y71" s="57"/>
      <c r="Z71" s="57"/>
      <c r="AA71" s="57"/>
      <c r="AB71" s="121"/>
      <c r="AC71" s="121"/>
      <c r="AD71" s="208"/>
      <c r="AE71" s="209"/>
      <c r="AF71" s="137"/>
      <c r="AG71" s="121"/>
    </row>
    <row r="72" spans="1:33" x14ac:dyDescent="0.25">
      <c r="A72" s="330" t="s">
        <v>545</v>
      </c>
      <c r="B72" s="542">
        <v>1112</v>
      </c>
      <c r="C72" s="278">
        <v>145075538.36000001</v>
      </c>
      <c r="D72" s="542">
        <v>399</v>
      </c>
      <c r="E72" s="551">
        <v>1.099294688119903E-2</v>
      </c>
      <c r="F72" s="278">
        <v>59054371.019999996</v>
      </c>
      <c r="G72" s="551">
        <v>9.082100356484487E-3</v>
      </c>
      <c r="H72" s="451">
        <v>0.35881294964028776</v>
      </c>
      <c r="I72" s="155"/>
      <c r="J72" s="155"/>
      <c r="K72" s="156"/>
      <c r="L72" s="156"/>
      <c r="M72" s="156"/>
      <c r="N72" s="156"/>
      <c r="O72" s="121"/>
      <c r="P72" s="121"/>
      <c r="Q72" s="155"/>
      <c r="R72" s="121"/>
      <c r="S72" s="157"/>
      <c r="T72" s="157"/>
      <c r="U72" s="155"/>
      <c r="V72" s="57"/>
      <c r="W72" s="57"/>
      <c r="X72" s="57"/>
      <c r="Y72" s="57"/>
      <c r="Z72" s="57"/>
      <c r="AA72" s="57"/>
      <c r="AB72" s="121"/>
      <c r="AC72" s="121"/>
      <c r="AD72" s="208"/>
      <c r="AE72" s="209"/>
      <c r="AF72" s="137"/>
      <c r="AG72" s="121"/>
    </row>
    <row r="73" spans="1:33" x14ac:dyDescent="0.25">
      <c r="A73" s="330" t="s">
        <v>935</v>
      </c>
      <c r="B73" s="542">
        <v>54</v>
      </c>
      <c r="C73" s="278">
        <v>42390900</v>
      </c>
      <c r="D73" s="542">
        <v>8</v>
      </c>
      <c r="E73" s="551">
        <v>2.2040996253030638E-4</v>
      </c>
      <c r="F73" s="278">
        <v>6942000</v>
      </c>
      <c r="G73" s="551">
        <v>1.0676253016624767E-3</v>
      </c>
      <c r="H73" s="451">
        <v>0.14814814814814814</v>
      </c>
      <c r="I73" s="155"/>
      <c r="J73" s="155"/>
      <c r="K73" s="156"/>
      <c r="L73" s="156"/>
      <c r="M73" s="156"/>
      <c r="N73" s="156"/>
      <c r="O73" s="121"/>
      <c r="P73" s="121"/>
      <c r="Q73" s="155"/>
      <c r="R73" s="121"/>
      <c r="S73" s="157"/>
      <c r="T73" s="157"/>
      <c r="U73" s="155"/>
      <c r="V73" s="57"/>
      <c r="W73" s="57"/>
      <c r="X73" s="57"/>
      <c r="Y73" s="57"/>
      <c r="Z73" s="57"/>
      <c r="AA73" s="57"/>
      <c r="AB73" s="121"/>
      <c r="AC73" s="121"/>
      <c r="AD73" s="208"/>
      <c r="AE73" s="209"/>
      <c r="AF73" s="137"/>
      <c r="AG73" s="121"/>
    </row>
    <row r="74" spans="1:33" x14ac:dyDescent="0.25">
      <c r="A74" s="330" t="s">
        <v>532</v>
      </c>
      <c r="B74" s="542">
        <v>152</v>
      </c>
      <c r="C74" s="278">
        <v>265614413.78999999</v>
      </c>
      <c r="D74" s="542">
        <v>80</v>
      </c>
      <c r="E74" s="551">
        <v>2.2040996253030638E-3</v>
      </c>
      <c r="F74" s="278">
        <v>148913400</v>
      </c>
      <c r="G74" s="551">
        <v>2.2901716161997269E-2</v>
      </c>
      <c r="H74" s="451">
        <v>0.52631578947368418</v>
      </c>
      <c r="I74" s="155"/>
      <c r="J74" s="155"/>
      <c r="K74" s="156"/>
      <c r="L74" s="156"/>
      <c r="M74" s="156"/>
      <c r="N74" s="156"/>
      <c r="O74" s="121"/>
      <c r="P74" s="121"/>
      <c r="Q74" s="155"/>
      <c r="R74" s="121"/>
      <c r="S74" s="157"/>
      <c r="T74" s="157"/>
      <c r="U74" s="155"/>
      <c r="V74" s="57"/>
      <c r="W74" s="57"/>
      <c r="X74" s="57"/>
      <c r="Y74" s="57"/>
      <c r="Z74" s="57"/>
      <c r="AA74" s="57"/>
      <c r="AB74" s="121"/>
      <c r="AC74" s="121"/>
      <c r="AD74" s="208"/>
      <c r="AE74" s="209"/>
      <c r="AF74" s="137"/>
      <c r="AG74" s="121"/>
    </row>
    <row r="75" spans="1:33" x14ac:dyDescent="0.25">
      <c r="A75" s="330" t="s">
        <v>533</v>
      </c>
      <c r="B75" s="542">
        <v>2109</v>
      </c>
      <c r="C75" s="278">
        <v>52904943.969999976</v>
      </c>
      <c r="D75" s="542">
        <v>1430</v>
      </c>
      <c r="E75" s="551">
        <v>3.9398280802292261E-2</v>
      </c>
      <c r="F75" s="278">
        <v>24499871.170000002</v>
      </c>
      <c r="G75" s="551">
        <v>3.7678885549644286E-3</v>
      </c>
      <c r="H75" s="451">
        <v>0.67804646752015174</v>
      </c>
      <c r="I75" s="155"/>
      <c r="J75" s="155"/>
      <c r="K75" s="156"/>
      <c r="L75" s="156"/>
      <c r="M75" s="156"/>
      <c r="N75" s="156"/>
      <c r="O75" s="121"/>
      <c r="P75" s="121"/>
      <c r="Q75" s="155"/>
      <c r="R75" s="121"/>
      <c r="S75" s="157"/>
      <c r="T75" s="157"/>
      <c r="U75" s="155"/>
      <c r="V75" s="57"/>
      <c r="W75" s="57"/>
      <c r="X75" s="57"/>
      <c r="Y75" s="57"/>
      <c r="Z75" s="57"/>
      <c r="AA75" s="57"/>
      <c r="AB75" s="121"/>
      <c r="AC75" s="121"/>
      <c r="AD75" s="208"/>
      <c r="AE75" s="209"/>
      <c r="AF75" s="137"/>
      <c r="AG75" s="121"/>
    </row>
    <row r="76" spans="1:33" x14ac:dyDescent="0.25">
      <c r="A76" s="330" t="s">
        <v>1027</v>
      </c>
      <c r="B76" s="542">
        <v>98</v>
      </c>
      <c r="C76" s="278">
        <v>652028681</v>
      </c>
      <c r="D76" s="542">
        <v>41</v>
      </c>
      <c r="E76" s="551">
        <v>1.12960105796782E-3</v>
      </c>
      <c r="F76" s="278">
        <v>217146420.88</v>
      </c>
      <c r="G76" s="551">
        <v>3.3395421074177055E-2</v>
      </c>
      <c r="H76" s="451">
        <v>0.41836734693877553</v>
      </c>
      <c r="I76" s="155"/>
      <c r="J76" s="155"/>
      <c r="K76" s="156"/>
      <c r="L76" s="156"/>
      <c r="M76" s="156"/>
      <c r="N76" s="156"/>
      <c r="O76" s="121"/>
      <c r="P76" s="121"/>
      <c r="Q76" s="155"/>
      <c r="R76" s="121"/>
      <c r="S76" s="157"/>
      <c r="T76" s="157"/>
      <c r="U76" s="155"/>
      <c r="V76" s="57"/>
      <c r="W76" s="57"/>
      <c r="X76" s="57"/>
      <c r="Y76" s="57"/>
      <c r="Z76" s="57"/>
      <c r="AA76" s="57"/>
      <c r="AB76" s="121"/>
      <c r="AC76" s="121"/>
      <c r="AD76" s="208"/>
      <c r="AE76" s="209"/>
      <c r="AF76" s="137"/>
      <c r="AG76" s="121"/>
    </row>
    <row r="77" spans="1:33" x14ac:dyDescent="0.25">
      <c r="A77" s="330" t="s">
        <v>865</v>
      </c>
      <c r="B77" s="542">
        <v>60</v>
      </c>
      <c r="C77" s="278">
        <v>4863871</v>
      </c>
      <c r="D77" s="542">
        <v>49</v>
      </c>
      <c r="E77" s="551">
        <v>1.3500110204981266E-3</v>
      </c>
      <c r="F77" s="278">
        <v>3752450</v>
      </c>
      <c r="G77" s="551">
        <v>5.7709745940987618E-4</v>
      </c>
      <c r="H77" s="451">
        <v>0.81666666666666665</v>
      </c>
      <c r="I77" s="155"/>
      <c r="J77" s="155"/>
      <c r="K77" s="156"/>
      <c r="L77" s="156"/>
      <c r="M77" s="156"/>
      <c r="N77" s="156"/>
      <c r="O77" s="121"/>
      <c r="P77" s="121"/>
      <c r="Q77" s="155"/>
      <c r="R77" s="121"/>
      <c r="S77" s="157"/>
      <c r="T77" s="157"/>
      <c r="U77" s="155"/>
      <c r="V77" s="57"/>
      <c r="W77" s="57"/>
      <c r="X77" s="57"/>
      <c r="Y77" s="57"/>
      <c r="Z77" s="57"/>
      <c r="AA77" s="57"/>
      <c r="AB77" s="121"/>
      <c r="AC77" s="121"/>
      <c r="AD77" s="208"/>
      <c r="AE77" s="209"/>
      <c r="AF77" s="137"/>
      <c r="AG77" s="121"/>
    </row>
    <row r="78" spans="1:33" x14ac:dyDescent="0.25">
      <c r="A78" s="330" t="s">
        <v>534</v>
      </c>
      <c r="B78" s="542">
        <v>308</v>
      </c>
      <c r="C78" s="278">
        <v>23980520.239999998</v>
      </c>
      <c r="D78" s="542">
        <v>119</v>
      </c>
      <c r="E78" s="551">
        <v>3.2785981926383074E-3</v>
      </c>
      <c r="F78" s="278">
        <v>10495809</v>
      </c>
      <c r="G78" s="551">
        <v>1.6141733289854129E-3</v>
      </c>
      <c r="H78" s="451">
        <v>0.38636363636363635</v>
      </c>
      <c r="I78" s="155"/>
      <c r="J78" s="155"/>
      <c r="K78" s="156"/>
      <c r="L78" s="156"/>
      <c r="M78" s="156"/>
      <c r="N78" s="156"/>
      <c r="O78" s="121"/>
      <c r="P78" s="121"/>
      <c r="Q78" s="155"/>
      <c r="R78" s="121"/>
      <c r="S78" s="157"/>
      <c r="T78" s="157"/>
      <c r="U78" s="155"/>
      <c r="V78" s="57"/>
      <c r="W78" s="57"/>
      <c r="X78" s="57"/>
      <c r="Y78" s="57"/>
      <c r="Z78" s="57"/>
      <c r="AA78" s="57"/>
      <c r="AB78" s="121"/>
      <c r="AC78" s="121"/>
      <c r="AD78" s="208"/>
      <c r="AE78" s="209"/>
      <c r="AF78" s="137"/>
      <c r="AG78" s="121"/>
    </row>
    <row r="79" spans="1:33" x14ac:dyDescent="0.25">
      <c r="A79" s="330" t="s">
        <v>1028</v>
      </c>
      <c r="B79" s="542">
        <v>13140</v>
      </c>
      <c r="C79" s="278">
        <v>598069839.13</v>
      </c>
      <c r="D79" s="542">
        <v>7392</v>
      </c>
      <c r="E79" s="551">
        <v>0.2036588053780031</v>
      </c>
      <c r="F79" s="278">
        <v>323155633.91999996</v>
      </c>
      <c r="G79" s="551">
        <v>4.969880886599954E-2</v>
      </c>
      <c r="H79" s="451">
        <v>0.56255707762557072</v>
      </c>
      <c r="I79" s="155"/>
      <c r="J79" s="155"/>
      <c r="K79" s="156"/>
      <c r="L79" s="156"/>
      <c r="M79" s="156"/>
      <c r="N79" s="156"/>
      <c r="O79" s="121"/>
      <c r="P79" s="121"/>
      <c r="Q79" s="155"/>
      <c r="R79" s="121"/>
      <c r="S79" s="157"/>
      <c r="T79" s="157"/>
      <c r="U79" s="155"/>
      <c r="V79" s="57"/>
      <c r="W79" s="57"/>
      <c r="X79" s="57"/>
      <c r="Y79" s="57"/>
      <c r="Z79" s="57"/>
      <c r="AA79" s="57"/>
      <c r="AB79" s="121"/>
      <c r="AC79" s="121"/>
      <c r="AD79" s="208"/>
      <c r="AE79" s="209"/>
      <c r="AF79" s="137"/>
      <c r="AG79" s="121"/>
    </row>
    <row r="80" spans="1:33" x14ac:dyDescent="0.25">
      <c r="A80" s="330" t="s">
        <v>1029</v>
      </c>
      <c r="B80" s="542">
        <v>1065</v>
      </c>
      <c r="C80" s="278">
        <v>1506455711.645</v>
      </c>
      <c r="D80" s="542">
        <v>590</v>
      </c>
      <c r="E80" s="551">
        <v>1.6255234736610096E-2</v>
      </c>
      <c r="F80" s="278">
        <v>783155280</v>
      </c>
      <c r="G80" s="551">
        <v>0.12044315644750235</v>
      </c>
      <c r="H80" s="451">
        <v>0.5539906103286385</v>
      </c>
      <c r="I80" s="155"/>
      <c r="J80" s="155"/>
      <c r="K80" s="156"/>
      <c r="L80" s="156"/>
      <c r="M80" s="156"/>
      <c r="N80" s="156"/>
      <c r="O80" s="121"/>
      <c r="P80" s="121"/>
      <c r="Q80" s="155"/>
      <c r="R80" s="121"/>
      <c r="S80" s="157"/>
      <c r="T80" s="157"/>
      <c r="U80" s="155"/>
      <c r="V80" s="57"/>
      <c r="W80" s="57"/>
      <c r="X80" s="57"/>
      <c r="Y80" s="57"/>
      <c r="Z80" s="57"/>
      <c r="AA80" s="57"/>
      <c r="AB80" s="121"/>
      <c r="AC80" s="121"/>
      <c r="AD80" s="208"/>
    </row>
    <row r="81" spans="1:34" x14ac:dyDescent="0.25">
      <c r="A81" s="330" t="s">
        <v>535</v>
      </c>
      <c r="B81" s="542">
        <v>716</v>
      </c>
      <c r="C81" s="278">
        <v>27064985.34</v>
      </c>
      <c r="D81" s="542">
        <v>473</v>
      </c>
      <c r="E81" s="551">
        <v>1.3031739034604363E-2</v>
      </c>
      <c r="F81" s="278">
        <v>17797452</v>
      </c>
      <c r="G81" s="551">
        <v>2.7371089110232566E-3</v>
      </c>
      <c r="H81" s="451">
        <v>0.66061452513966479</v>
      </c>
      <c r="I81" s="155"/>
      <c r="J81" s="155"/>
      <c r="K81" s="156"/>
      <c r="L81" s="156"/>
      <c r="M81" s="156"/>
      <c r="N81" s="156"/>
      <c r="O81" s="121"/>
      <c r="P81" s="121"/>
      <c r="Q81" s="155"/>
      <c r="R81" s="121"/>
      <c r="S81" s="157"/>
      <c r="T81" s="157"/>
      <c r="U81" s="155"/>
      <c r="V81" s="57"/>
      <c r="W81" s="57"/>
      <c r="X81" s="57"/>
      <c r="Y81" s="57"/>
      <c r="Z81" s="57"/>
      <c r="AA81" s="57"/>
      <c r="AB81" s="121"/>
      <c r="AC81" s="121"/>
      <c r="AD81" s="208"/>
    </row>
    <row r="82" spans="1:34" x14ac:dyDescent="0.25">
      <c r="A82" s="330" t="s">
        <v>536</v>
      </c>
      <c r="B82" s="542">
        <v>5097</v>
      </c>
      <c r="C82" s="278">
        <v>546675153</v>
      </c>
      <c r="D82" s="542">
        <v>2435</v>
      </c>
      <c r="E82" s="551">
        <v>6.7087282345162008E-2</v>
      </c>
      <c r="F82" s="278">
        <v>179644877.48160002</v>
      </c>
      <c r="G82" s="551">
        <v>2.7627977025844404E-2</v>
      </c>
      <c r="H82" s="451">
        <v>0.47773199921522463</v>
      </c>
      <c r="I82" s="155"/>
      <c r="J82" s="155"/>
      <c r="K82" s="156"/>
      <c r="L82" s="156"/>
      <c r="M82" s="156"/>
      <c r="N82" s="156"/>
      <c r="O82" s="121"/>
      <c r="P82" s="121"/>
      <c r="Q82" s="155"/>
      <c r="R82" s="121"/>
      <c r="S82" s="157"/>
      <c r="T82" s="157"/>
      <c r="U82" s="155"/>
      <c r="V82" s="57"/>
      <c r="W82" s="57"/>
      <c r="X82" s="57"/>
      <c r="Y82" s="57"/>
      <c r="Z82" s="57"/>
      <c r="AA82" s="57"/>
      <c r="AB82" s="121"/>
      <c r="AC82" s="121"/>
      <c r="AD82" s="208"/>
    </row>
    <row r="83" spans="1:34" x14ac:dyDescent="0.25">
      <c r="A83" s="330" t="s">
        <v>866</v>
      </c>
      <c r="B83" s="542">
        <v>400</v>
      </c>
      <c r="C83" s="278">
        <v>34937281</v>
      </c>
      <c r="D83" s="542">
        <v>223</v>
      </c>
      <c r="E83" s="551">
        <v>6.1439277055322901E-3</v>
      </c>
      <c r="F83" s="278">
        <v>18760200</v>
      </c>
      <c r="G83" s="551">
        <v>2.8851720230838943E-3</v>
      </c>
      <c r="H83" s="451">
        <v>0.5575</v>
      </c>
      <c r="I83" s="155"/>
      <c r="J83" s="155"/>
      <c r="K83" s="156"/>
      <c r="L83" s="156"/>
      <c r="M83" s="156"/>
      <c r="N83" s="156"/>
      <c r="O83" s="121"/>
      <c r="P83" s="121"/>
      <c r="Q83" s="155"/>
      <c r="R83" s="121"/>
      <c r="S83" s="157"/>
      <c r="T83" s="157"/>
      <c r="U83" s="155"/>
      <c r="V83" s="57"/>
      <c r="W83" s="57"/>
      <c r="X83" s="57"/>
      <c r="Y83" s="57"/>
      <c r="Z83" s="57"/>
      <c r="AA83" s="57"/>
      <c r="AB83" s="121"/>
      <c r="AC83" s="121"/>
      <c r="AD83" s="208"/>
    </row>
    <row r="84" spans="1:34" x14ac:dyDescent="0.25">
      <c r="A84" s="330" t="s">
        <v>867</v>
      </c>
      <c r="B84" s="542">
        <v>152</v>
      </c>
      <c r="C84" s="278">
        <v>1375439</v>
      </c>
      <c r="D84" s="542">
        <v>84</v>
      </c>
      <c r="E84" s="551">
        <v>2.3143046065682168E-3</v>
      </c>
      <c r="F84" s="278">
        <v>792600</v>
      </c>
      <c r="G84" s="551">
        <v>1.2189568050960515E-4</v>
      </c>
      <c r="H84" s="451">
        <v>0.55263157894736847</v>
      </c>
      <c r="I84" s="155"/>
      <c r="J84" s="155"/>
      <c r="K84" s="156"/>
      <c r="L84" s="156"/>
      <c r="M84" s="156"/>
      <c r="N84" s="156"/>
      <c r="O84" s="121"/>
      <c r="P84" s="121"/>
      <c r="Q84" s="155"/>
      <c r="R84" s="121"/>
      <c r="S84" s="157"/>
      <c r="T84" s="157"/>
      <c r="U84" s="155"/>
      <c r="V84" s="57"/>
      <c r="W84" s="57"/>
      <c r="X84" s="57"/>
      <c r="Y84" s="57"/>
      <c r="Z84" s="57"/>
      <c r="AA84" s="57"/>
      <c r="AB84" s="121"/>
      <c r="AC84" s="121"/>
      <c r="AD84" s="208"/>
    </row>
    <row r="85" spans="1:34" x14ac:dyDescent="0.25">
      <c r="A85" s="330" t="s">
        <v>537</v>
      </c>
      <c r="B85" s="542">
        <v>3032</v>
      </c>
      <c r="C85" s="278">
        <v>25707617</v>
      </c>
      <c r="D85" s="542">
        <v>1714</v>
      </c>
      <c r="E85" s="551">
        <v>4.7222834472118141E-2</v>
      </c>
      <c r="F85" s="278">
        <v>14519700</v>
      </c>
      <c r="G85" s="551">
        <v>2.233016291061461E-3</v>
      </c>
      <c r="H85" s="451">
        <v>0.56530343007915562</v>
      </c>
      <c r="I85" s="155"/>
      <c r="J85" s="155"/>
      <c r="K85" s="156"/>
      <c r="L85" s="156"/>
      <c r="M85" s="156"/>
      <c r="N85" s="156"/>
      <c r="O85" s="121"/>
      <c r="P85" s="121"/>
      <c r="Q85" s="155"/>
      <c r="R85" s="121"/>
      <c r="S85" s="157"/>
      <c r="T85" s="157"/>
      <c r="U85" s="155"/>
      <c r="V85" s="57"/>
      <c r="W85" s="57"/>
      <c r="X85" s="57"/>
      <c r="Y85" s="57"/>
      <c r="Z85" s="57"/>
      <c r="AA85" s="57"/>
      <c r="AB85" s="121"/>
      <c r="AC85" s="121"/>
      <c r="AD85" s="208"/>
    </row>
    <row r="86" spans="1:34" x14ac:dyDescent="0.25">
      <c r="A86" s="330" t="s">
        <v>538</v>
      </c>
      <c r="B86" s="542">
        <v>234</v>
      </c>
      <c r="C86" s="278">
        <v>103324134</v>
      </c>
      <c r="D86" s="542">
        <v>84</v>
      </c>
      <c r="E86" s="551">
        <v>2.3143046065682168E-3</v>
      </c>
      <c r="F86" s="278">
        <v>41787100</v>
      </c>
      <c r="G86" s="551">
        <v>6.4265291332613189E-3</v>
      </c>
      <c r="H86" s="451">
        <v>0.35897435897435898</v>
      </c>
      <c r="I86" s="155"/>
      <c r="J86" s="155"/>
      <c r="K86" s="156"/>
      <c r="L86" s="156"/>
      <c r="M86" s="156"/>
      <c r="N86" s="156"/>
      <c r="O86" s="121"/>
      <c r="P86" s="121"/>
      <c r="Q86" s="155"/>
      <c r="R86" s="121"/>
      <c r="S86" s="157"/>
      <c r="T86" s="157"/>
      <c r="U86" s="155"/>
      <c r="V86" s="57"/>
      <c r="W86" s="57"/>
      <c r="X86" s="57"/>
      <c r="Y86" s="57"/>
      <c r="Z86" s="57"/>
      <c r="AA86" s="57"/>
      <c r="AB86" s="121"/>
      <c r="AC86" s="121"/>
      <c r="AD86" s="208"/>
    </row>
    <row r="87" spans="1:34" x14ac:dyDescent="0.25">
      <c r="A87" s="330" t="s">
        <v>539</v>
      </c>
      <c r="B87" s="542">
        <v>255</v>
      </c>
      <c r="C87" s="278">
        <v>2356900</v>
      </c>
      <c r="D87" s="542">
        <v>139</v>
      </c>
      <c r="E87" s="551">
        <v>3.8296230989640734E-3</v>
      </c>
      <c r="F87" s="278">
        <v>1319100</v>
      </c>
      <c r="G87" s="551">
        <v>2.0286726237726487E-4</v>
      </c>
      <c r="H87" s="451">
        <v>0.54509803921568623</v>
      </c>
      <c r="I87" s="155"/>
      <c r="J87" s="155"/>
      <c r="K87" s="156"/>
      <c r="L87" s="156"/>
      <c r="M87" s="156"/>
      <c r="N87" s="156"/>
      <c r="O87" s="121"/>
      <c r="P87" s="121"/>
      <c r="Q87" s="155"/>
      <c r="R87" s="121"/>
      <c r="S87" s="157"/>
      <c r="T87" s="157"/>
      <c r="U87" s="155"/>
      <c r="V87" s="57"/>
      <c r="W87" s="57"/>
      <c r="X87" s="57"/>
      <c r="Y87" s="57"/>
      <c r="Z87" s="57"/>
      <c r="AA87" s="57"/>
      <c r="AB87" s="121"/>
      <c r="AC87" s="121"/>
      <c r="AD87" s="208"/>
    </row>
    <row r="88" spans="1:34" x14ac:dyDescent="0.25">
      <c r="A88" s="330" t="s">
        <v>868</v>
      </c>
      <c r="B88" s="542">
        <v>17</v>
      </c>
      <c r="C88" s="278">
        <v>12048282.130000001</v>
      </c>
      <c r="D88" s="542">
        <v>17</v>
      </c>
      <c r="E88" s="551">
        <v>4.6837117037690104E-4</v>
      </c>
      <c r="F88" s="278">
        <v>10652389</v>
      </c>
      <c r="G88" s="551">
        <v>1.6382541082614588E-3</v>
      </c>
      <c r="H88" s="451">
        <v>1</v>
      </c>
      <c r="I88" s="155"/>
      <c r="J88" s="155"/>
      <c r="K88" s="156"/>
      <c r="L88" s="156"/>
      <c r="M88" s="156"/>
      <c r="N88" s="156"/>
      <c r="O88" s="121"/>
      <c r="P88" s="121"/>
      <c r="Q88" s="155"/>
      <c r="R88" s="121"/>
      <c r="S88" s="157"/>
      <c r="T88" s="157"/>
      <c r="U88" s="155"/>
      <c r="V88" s="57"/>
      <c r="W88" s="57"/>
      <c r="X88" s="57"/>
      <c r="Y88" s="57"/>
      <c r="Z88" s="57"/>
      <c r="AA88" s="57"/>
      <c r="AB88" s="121"/>
      <c r="AC88" s="121"/>
      <c r="AD88" s="208"/>
    </row>
    <row r="89" spans="1:34" x14ac:dyDescent="0.25">
      <c r="A89" s="330" t="s">
        <v>1030</v>
      </c>
      <c r="B89" s="542">
        <v>472</v>
      </c>
      <c r="C89" s="278">
        <v>477720623.75</v>
      </c>
      <c r="D89" s="542">
        <v>164</v>
      </c>
      <c r="E89" s="551">
        <v>4.5184042318712802E-3</v>
      </c>
      <c r="F89" s="278">
        <v>171264625</v>
      </c>
      <c r="G89" s="551">
        <v>2.6339159742111196E-2</v>
      </c>
      <c r="H89" s="451">
        <v>0.34745762711864409</v>
      </c>
      <c r="I89" s="155"/>
      <c r="J89" s="155"/>
      <c r="K89" s="156"/>
      <c r="L89" s="156"/>
      <c r="M89" s="156"/>
      <c r="N89" s="156"/>
      <c r="O89" s="121"/>
      <c r="P89" s="121"/>
      <c r="Q89" s="155"/>
      <c r="R89" s="121"/>
      <c r="S89" s="157"/>
      <c r="T89" s="157"/>
      <c r="U89" s="155"/>
      <c r="V89" s="57"/>
      <c r="W89" s="57"/>
      <c r="X89" s="57"/>
      <c r="Y89" s="57"/>
      <c r="Z89" s="57"/>
      <c r="AA89" s="57"/>
      <c r="AB89" s="121"/>
      <c r="AC89" s="121"/>
      <c r="AD89" s="208"/>
    </row>
    <row r="90" spans="1:34" x14ac:dyDescent="0.25">
      <c r="A90" s="330" t="s">
        <v>540</v>
      </c>
      <c r="B90" s="542">
        <v>117</v>
      </c>
      <c r="C90" s="278">
        <v>7805000</v>
      </c>
      <c r="D90" s="542">
        <v>82</v>
      </c>
      <c r="E90" s="551">
        <v>2.2592021159356401E-3</v>
      </c>
      <c r="F90" s="278">
        <v>5574300</v>
      </c>
      <c r="G90" s="551">
        <v>8.5728373942050467E-4</v>
      </c>
      <c r="H90" s="451">
        <v>0.70085470085470081</v>
      </c>
      <c r="I90" s="155"/>
      <c r="J90" s="155"/>
      <c r="K90" s="156"/>
      <c r="L90" s="156"/>
      <c r="M90" s="156"/>
      <c r="N90" s="156"/>
      <c r="O90" s="121"/>
      <c r="P90" s="121"/>
      <c r="Q90" s="155"/>
      <c r="R90" s="121"/>
      <c r="S90" s="157"/>
      <c r="T90" s="157"/>
      <c r="U90" s="155"/>
      <c r="V90" s="57"/>
      <c r="W90" s="57"/>
      <c r="X90" s="57"/>
      <c r="Y90" s="57"/>
      <c r="Z90" s="57"/>
      <c r="AA90" s="57"/>
      <c r="AB90" s="121"/>
      <c r="AC90" s="121"/>
      <c r="AD90" s="208"/>
    </row>
    <row r="91" spans="1:34" x14ac:dyDescent="0.25">
      <c r="A91" s="330" t="s">
        <v>541</v>
      </c>
      <c r="B91" s="542">
        <v>2497</v>
      </c>
      <c r="C91" s="278">
        <v>67101911.852000006</v>
      </c>
      <c r="D91" s="542">
        <v>1667</v>
      </c>
      <c r="E91" s="551">
        <v>4.592792594225259E-2</v>
      </c>
      <c r="F91" s="278">
        <v>43476640</v>
      </c>
      <c r="G91" s="551">
        <v>6.6863671701629067E-3</v>
      </c>
      <c r="H91" s="451">
        <v>0.66760112134561478</v>
      </c>
      <c r="I91" s="155"/>
      <c r="J91" s="155"/>
      <c r="K91" s="156"/>
      <c r="L91" s="156"/>
      <c r="M91" s="156"/>
      <c r="N91" s="156"/>
      <c r="O91" s="121"/>
      <c r="P91" s="121"/>
      <c r="Q91" s="155"/>
      <c r="R91" s="121"/>
      <c r="S91" s="157"/>
      <c r="T91" s="157"/>
      <c r="U91" s="155"/>
      <c r="V91" s="57"/>
      <c r="W91" s="57"/>
      <c r="X91" s="57"/>
      <c r="Y91" s="57"/>
      <c r="Z91" s="57"/>
      <c r="AA91" s="57"/>
      <c r="AB91" s="121"/>
      <c r="AC91" s="121"/>
      <c r="AD91" s="208"/>
    </row>
    <row r="92" spans="1:34" x14ac:dyDescent="0.25">
      <c r="A92" s="555" t="s">
        <v>943</v>
      </c>
      <c r="B92" s="556">
        <v>62931</v>
      </c>
      <c r="C92" s="557">
        <v>15405682136.737019</v>
      </c>
      <c r="D92" s="556">
        <v>36296</v>
      </c>
      <c r="E92" s="558">
        <v>1</v>
      </c>
      <c r="F92" s="557">
        <v>6502281267.7726068</v>
      </c>
      <c r="G92" s="558">
        <v>1</v>
      </c>
      <c r="H92" s="559">
        <v>0.57675867219653276</v>
      </c>
      <c r="I92" s="155"/>
      <c r="J92" s="155"/>
      <c r="K92" s="156"/>
      <c r="L92" s="156"/>
      <c r="M92" s="156"/>
      <c r="N92" s="156"/>
      <c r="O92" s="121"/>
      <c r="P92" s="121"/>
      <c r="Q92" s="155"/>
      <c r="R92" s="121"/>
      <c r="S92" s="157"/>
      <c r="T92" s="157"/>
      <c r="U92" s="155"/>
      <c r="V92" s="57"/>
      <c r="W92" s="57"/>
      <c r="X92" s="57"/>
      <c r="Y92" s="57"/>
      <c r="Z92" s="57"/>
      <c r="AA92" s="57"/>
      <c r="AB92" s="121"/>
      <c r="AC92" s="121"/>
      <c r="AD92" s="208"/>
    </row>
    <row r="93" spans="1:34" x14ac:dyDescent="0.25">
      <c r="A93" s="708" t="s">
        <v>869</v>
      </c>
      <c r="B93" s="708"/>
      <c r="C93" s="708"/>
      <c r="D93" s="708"/>
      <c r="E93" s="708"/>
      <c r="F93" s="708"/>
      <c r="G93" s="136"/>
      <c r="H93" s="158"/>
      <c r="T93" s="121"/>
      <c r="U93" s="121"/>
      <c r="V93" s="121"/>
      <c r="W93" s="121"/>
      <c r="X93" s="121"/>
      <c r="Y93" s="373"/>
      <c r="Z93" s="373"/>
      <c r="AA93" s="373"/>
      <c r="AB93" s="121"/>
      <c r="AC93" s="121"/>
      <c r="AD93" s="208"/>
    </row>
    <row r="94" spans="1:34" x14ac:dyDescent="0.25">
      <c r="A94" s="277" t="s">
        <v>1014</v>
      </c>
      <c r="B94" s="159"/>
      <c r="C94" s="160"/>
      <c r="D94" s="161"/>
      <c r="E94" s="162"/>
      <c r="F94" s="163"/>
      <c r="G94" s="158"/>
      <c r="H94" s="158"/>
      <c r="I94" s="158"/>
      <c r="J94" s="158"/>
      <c r="K94" s="158"/>
      <c r="L94" s="158"/>
      <c r="M94" s="158"/>
      <c r="O94" s="121"/>
      <c r="P94" s="121"/>
      <c r="Q94" s="121"/>
      <c r="R94" s="121"/>
      <c r="S94" s="121"/>
      <c r="T94" s="121"/>
      <c r="U94" s="121"/>
      <c r="V94" s="121"/>
      <c r="W94" s="121"/>
      <c r="X94" s="121"/>
      <c r="Y94" s="121"/>
      <c r="Z94" s="121"/>
      <c r="AA94" s="121"/>
      <c r="AB94" s="121"/>
      <c r="AC94" s="121"/>
      <c r="AD94" s="208"/>
    </row>
    <row r="95" spans="1:34" x14ac:dyDescent="0.25">
      <c r="A95" s="277"/>
      <c r="B95" s="159"/>
      <c r="C95" s="160"/>
      <c r="D95" s="161"/>
      <c r="E95" s="162"/>
      <c r="F95" s="163"/>
      <c r="G95" s="158"/>
      <c r="H95" s="158"/>
      <c r="I95" s="158"/>
      <c r="J95" s="158"/>
      <c r="K95" s="158"/>
      <c r="L95" s="158"/>
      <c r="M95" s="158"/>
      <c r="O95" s="121"/>
      <c r="P95" s="121"/>
      <c r="Q95" s="121"/>
      <c r="R95" s="121"/>
      <c r="S95" s="121"/>
      <c r="T95" s="121"/>
      <c r="U95" s="121"/>
      <c r="V95" s="121"/>
      <c r="W95" s="121"/>
      <c r="X95" s="121"/>
      <c r="Y95" s="121"/>
      <c r="Z95" s="121"/>
      <c r="AA95" s="121"/>
      <c r="AB95" s="121"/>
      <c r="AC95" s="121"/>
      <c r="AD95" s="208"/>
    </row>
    <row r="96" spans="1:34" ht="23.25" x14ac:dyDescent="0.35">
      <c r="A96" s="194" t="s">
        <v>1031</v>
      </c>
      <c r="B96" s="118"/>
      <c r="C96" s="118"/>
      <c r="D96" s="228"/>
      <c r="E96" s="118"/>
      <c r="F96" s="118"/>
      <c r="G96" s="118"/>
      <c r="H96" s="118"/>
      <c r="I96" s="118"/>
      <c r="J96" s="118"/>
      <c r="K96" s="118"/>
      <c r="L96" s="118"/>
      <c r="M96" s="118"/>
      <c r="N96" s="53"/>
      <c r="O96" s="53"/>
      <c r="P96" s="53"/>
      <c r="Q96" s="53"/>
      <c r="R96" s="53"/>
      <c r="S96" s="53"/>
      <c r="T96" s="53"/>
      <c r="U96" s="53"/>
      <c r="V96" s="53"/>
      <c r="W96" s="53"/>
      <c r="X96" s="53"/>
      <c r="Y96" s="53"/>
      <c r="Z96" s="53"/>
      <c r="AA96" s="53"/>
      <c r="AF96" s="229"/>
      <c r="AG96" s="229"/>
      <c r="AH96" s="229"/>
    </row>
    <row r="97" spans="1:35" ht="42" x14ac:dyDescent="0.35">
      <c r="A97" s="188" t="s">
        <v>1032</v>
      </c>
      <c r="B97" s="164"/>
      <c r="C97" s="454" t="s">
        <v>342</v>
      </c>
      <c r="D97" s="454" t="s">
        <v>343</v>
      </c>
      <c r="E97" s="454" t="s">
        <v>344</v>
      </c>
      <c r="F97" s="454" t="s">
        <v>345</v>
      </c>
      <c r="G97" s="454" t="s">
        <v>346</v>
      </c>
      <c r="H97" s="454" t="s">
        <v>347</v>
      </c>
      <c r="I97" s="454" t="s">
        <v>10</v>
      </c>
      <c r="J97" s="454" t="s">
        <v>348</v>
      </c>
      <c r="K97" s="454" t="s">
        <v>11</v>
      </c>
      <c r="L97" s="454" t="s">
        <v>25</v>
      </c>
      <c r="M97" s="454" t="s">
        <v>26</v>
      </c>
      <c r="N97" s="454" t="s">
        <v>27</v>
      </c>
      <c r="O97" s="454" t="s">
        <v>12</v>
      </c>
      <c r="P97" s="454" t="s">
        <v>13</v>
      </c>
      <c r="Q97" s="454" t="s">
        <v>14</v>
      </c>
      <c r="R97" s="454" t="s">
        <v>15</v>
      </c>
      <c r="S97" s="454" t="s">
        <v>443</v>
      </c>
      <c r="T97" s="454" t="s">
        <v>17</v>
      </c>
      <c r="U97" s="454" t="s">
        <v>18</v>
      </c>
      <c r="V97" s="454" t="s">
        <v>19</v>
      </c>
      <c r="W97" s="454" t="s">
        <v>497</v>
      </c>
      <c r="X97" s="454" t="s">
        <v>746</v>
      </c>
      <c r="Y97" s="454" t="s">
        <v>833</v>
      </c>
      <c r="Z97" s="454" t="s">
        <v>913</v>
      </c>
      <c r="AA97" s="454" t="s">
        <v>980</v>
      </c>
      <c r="AB97" s="164" t="s">
        <v>936</v>
      </c>
      <c r="AC97" s="164" t="s">
        <v>723</v>
      </c>
      <c r="AE97" s="33"/>
      <c r="AF97" s="24"/>
      <c r="AG97" s="24"/>
      <c r="AI97" s="389"/>
    </row>
    <row r="98" spans="1:35" x14ac:dyDescent="0.25">
      <c r="A98" s="330" t="s">
        <v>1022</v>
      </c>
      <c r="B98" s="165" t="s">
        <v>542</v>
      </c>
      <c r="C98" s="278"/>
      <c r="D98" s="278">
        <v>99681486</v>
      </c>
      <c r="E98" s="278">
        <v>232582340.93000001</v>
      </c>
      <c r="F98" s="278">
        <v>151799807.88999999</v>
      </c>
      <c r="G98" s="278">
        <v>138708660</v>
      </c>
      <c r="H98" s="278">
        <v>69142890</v>
      </c>
      <c r="I98" s="278">
        <v>112009062.06999999</v>
      </c>
      <c r="J98" s="278">
        <v>102669862.03</v>
      </c>
      <c r="K98" s="278">
        <v>118514419.01359996</v>
      </c>
      <c r="L98" s="278">
        <v>158694775.42279992</v>
      </c>
      <c r="M98" s="278">
        <v>136225312.55080011</v>
      </c>
      <c r="N98" s="278">
        <v>110794146.51020004</v>
      </c>
      <c r="O98" s="278">
        <v>91994513.5</v>
      </c>
      <c r="P98" s="278">
        <v>102003917.49999999</v>
      </c>
      <c r="Q98" s="278">
        <v>72132343.300000012</v>
      </c>
      <c r="R98" s="278">
        <v>84751735.899999976</v>
      </c>
      <c r="S98" s="278">
        <v>76347400</v>
      </c>
      <c r="T98" s="278">
        <v>142226101</v>
      </c>
      <c r="U98" s="278">
        <v>207036870</v>
      </c>
      <c r="V98" s="278">
        <v>197060100</v>
      </c>
      <c r="W98" s="278">
        <v>185095800</v>
      </c>
      <c r="X98" s="278">
        <v>146737100</v>
      </c>
      <c r="Y98" s="278">
        <v>153872900</v>
      </c>
      <c r="Z98" s="278">
        <v>92172500</v>
      </c>
      <c r="AA98" s="278">
        <v>71073300</v>
      </c>
      <c r="AB98" s="278">
        <v>3053327343.6173997</v>
      </c>
      <c r="AC98" s="103"/>
      <c r="AD98" s="483"/>
      <c r="AE98" s="115"/>
      <c r="AF98" s="391"/>
      <c r="AG98" s="392"/>
      <c r="AH98" s="392"/>
      <c r="AI98" s="389"/>
    </row>
    <row r="99" spans="1:35" x14ac:dyDescent="0.25">
      <c r="A99" s="330" t="s">
        <v>1033</v>
      </c>
      <c r="B99" s="165" t="s">
        <v>542</v>
      </c>
      <c r="C99" s="278">
        <v>13295054</v>
      </c>
      <c r="D99" s="278">
        <v>23112077</v>
      </c>
      <c r="E99" s="278">
        <v>72803879</v>
      </c>
      <c r="F99" s="278">
        <v>44052156</v>
      </c>
      <c r="G99" s="278">
        <v>69878562.460000008</v>
      </c>
      <c r="H99" s="278">
        <v>37686066</v>
      </c>
      <c r="I99" s="278">
        <v>57400829.880000003</v>
      </c>
      <c r="J99" s="278">
        <v>107499993.95</v>
      </c>
      <c r="K99" s="278">
        <v>53357204.98619999</v>
      </c>
      <c r="L99" s="278">
        <v>74207393.245399997</v>
      </c>
      <c r="M99" s="278">
        <v>55553948.772999965</v>
      </c>
      <c r="N99" s="278">
        <v>45212361.888999976</v>
      </c>
      <c r="O99" s="278">
        <v>60085594.899999984</v>
      </c>
      <c r="P99" s="278">
        <v>73679620.788500011</v>
      </c>
      <c r="Q99" s="278">
        <v>66081034.399999999</v>
      </c>
      <c r="R99" s="278">
        <v>48664336.031800039</v>
      </c>
      <c r="S99" s="278">
        <v>65138200</v>
      </c>
      <c r="T99" s="278">
        <v>77295800</v>
      </c>
      <c r="U99" s="278">
        <v>111950402</v>
      </c>
      <c r="V99" s="278">
        <v>83813300</v>
      </c>
      <c r="W99" s="278">
        <v>77577100</v>
      </c>
      <c r="X99" s="278">
        <v>110155800</v>
      </c>
      <c r="Y99" s="278">
        <v>98910000</v>
      </c>
      <c r="Z99" s="278">
        <v>60242200</v>
      </c>
      <c r="AA99" s="278">
        <v>35372450</v>
      </c>
      <c r="AB99" s="278">
        <v>1623025365.3038998</v>
      </c>
      <c r="AC99" s="103"/>
      <c r="AD99" s="390"/>
      <c r="AE99" s="115"/>
      <c r="AF99" s="391"/>
      <c r="AG99" s="392"/>
      <c r="AH99" s="392"/>
      <c r="AI99" s="389"/>
    </row>
    <row r="100" spans="1:35" x14ac:dyDescent="0.25">
      <c r="A100" s="330" t="s">
        <v>1024</v>
      </c>
      <c r="B100" s="165" t="s">
        <v>542</v>
      </c>
      <c r="C100" s="278">
        <v>658000</v>
      </c>
      <c r="D100" s="278">
        <v>39100089</v>
      </c>
      <c r="E100" s="278">
        <v>101025924</v>
      </c>
      <c r="F100" s="278">
        <v>65388137.369999997</v>
      </c>
      <c r="G100" s="278">
        <v>80130386</v>
      </c>
      <c r="H100" s="278">
        <v>78281227.609999999</v>
      </c>
      <c r="I100" s="278">
        <v>110824985.67</v>
      </c>
      <c r="J100" s="278">
        <v>82892745.379999995</v>
      </c>
      <c r="K100" s="278">
        <v>69066069.815299973</v>
      </c>
      <c r="L100" s="278">
        <v>58610096.102199987</v>
      </c>
      <c r="M100" s="278">
        <v>57688393.139000073</v>
      </c>
      <c r="N100" s="278">
        <v>77234508.137199983</v>
      </c>
      <c r="O100" s="278">
        <v>87572274.847000003</v>
      </c>
      <c r="P100" s="278">
        <v>81471952.800000012</v>
      </c>
      <c r="Q100" s="278">
        <v>64265031.548799992</v>
      </c>
      <c r="R100" s="278">
        <v>54206996.931799993</v>
      </c>
      <c r="S100" s="278">
        <v>63872401.5</v>
      </c>
      <c r="T100" s="278">
        <v>66278602</v>
      </c>
      <c r="U100" s="278">
        <v>98843900</v>
      </c>
      <c r="V100" s="278">
        <v>105671083</v>
      </c>
      <c r="W100" s="278">
        <v>77588400</v>
      </c>
      <c r="X100" s="278">
        <v>93315740</v>
      </c>
      <c r="Y100" s="278">
        <v>95553650</v>
      </c>
      <c r="Z100" s="278">
        <v>69123300</v>
      </c>
      <c r="AA100" s="278">
        <v>47264664</v>
      </c>
      <c r="AB100" s="278">
        <v>1825928558.8513</v>
      </c>
      <c r="AC100" s="103"/>
      <c r="AD100" s="390"/>
      <c r="AE100" s="115"/>
      <c r="AF100" s="391"/>
      <c r="AG100" s="392"/>
      <c r="AH100" s="392"/>
      <c r="AI100" s="389"/>
    </row>
    <row r="101" spans="1:35" s="62" customFormat="1" x14ac:dyDescent="0.25">
      <c r="A101" s="117" t="s">
        <v>1034</v>
      </c>
      <c r="B101" s="167"/>
      <c r="C101" s="557">
        <v>13953054</v>
      </c>
      <c r="D101" s="557">
        <v>161893652</v>
      </c>
      <c r="E101" s="557">
        <v>406412143.93000001</v>
      </c>
      <c r="F101" s="557">
        <v>261240101.25999999</v>
      </c>
      <c r="G101" s="557">
        <v>288717608.46000004</v>
      </c>
      <c r="H101" s="557">
        <v>185110183.61000001</v>
      </c>
      <c r="I101" s="557">
        <v>280234877.62</v>
      </c>
      <c r="J101" s="557">
        <v>293062601.36000001</v>
      </c>
      <c r="K101" s="557">
        <v>240937693.81509995</v>
      </c>
      <c r="L101" s="557">
        <v>291512264.77039987</v>
      </c>
      <c r="M101" s="557">
        <v>249467654.46280015</v>
      </c>
      <c r="N101" s="557">
        <v>233241016.53640002</v>
      </c>
      <c r="O101" s="557">
        <v>239652383.24699998</v>
      </c>
      <c r="P101" s="557">
        <v>257155491.08850002</v>
      </c>
      <c r="Q101" s="557">
        <v>202478409.24880001</v>
      </c>
      <c r="R101" s="557">
        <v>187623068.86360002</v>
      </c>
      <c r="S101" s="557">
        <v>205358001.5</v>
      </c>
      <c r="T101" s="557">
        <v>285800503</v>
      </c>
      <c r="U101" s="557">
        <v>417831172</v>
      </c>
      <c r="V101" s="557">
        <v>386544483</v>
      </c>
      <c r="W101" s="557">
        <v>340261300</v>
      </c>
      <c r="X101" s="557">
        <v>350208640</v>
      </c>
      <c r="Y101" s="557">
        <v>348336550</v>
      </c>
      <c r="Z101" s="557">
        <v>221538000</v>
      </c>
      <c r="AA101" s="557">
        <v>153710414</v>
      </c>
      <c r="AB101" s="557">
        <v>6502281267.7725992</v>
      </c>
      <c r="AC101" s="103"/>
      <c r="AD101" s="390"/>
      <c r="AE101" s="373"/>
      <c r="AI101" s="389"/>
    </row>
    <row r="102" spans="1:35" x14ac:dyDescent="0.25">
      <c r="A102" s="116"/>
      <c r="B102" s="165"/>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98"/>
      <c r="Y102" s="98"/>
      <c r="Z102" s="98"/>
      <c r="AA102" s="98"/>
      <c r="AB102" s="103"/>
      <c r="AC102" s="103"/>
      <c r="AI102" s="389"/>
    </row>
    <row r="103" spans="1:35" x14ac:dyDescent="0.25">
      <c r="A103" s="168"/>
      <c r="B103" s="308" t="s">
        <v>1035</v>
      </c>
      <c r="C103" s="560">
        <v>62.909224999999999</v>
      </c>
      <c r="D103" s="560">
        <v>64.841399999999993</v>
      </c>
      <c r="E103" s="560">
        <v>67.124874999999989</v>
      </c>
      <c r="F103" s="560">
        <v>67.569074999999998</v>
      </c>
      <c r="G103" s="560">
        <v>68.440974999999995</v>
      </c>
      <c r="H103" s="560">
        <v>68.702650000000006</v>
      </c>
      <c r="I103" s="560">
        <v>70.251575000000003</v>
      </c>
      <c r="J103" s="560">
        <v>70.955025000000006</v>
      </c>
      <c r="K103" s="560">
        <v>72.714849999999998</v>
      </c>
      <c r="L103" s="560">
        <v>74.224374999999995</v>
      </c>
      <c r="M103" s="560">
        <v>76.223875000000007</v>
      </c>
      <c r="N103" s="560">
        <v>78.222149999999999</v>
      </c>
      <c r="O103" s="560">
        <v>80.546925000000002</v>
      </c>
      <c r="P103" s="560">
        <v>82.542550000000006</v>
      </c>
      <c r="Q103" s="560">
        <v>84.7834</v>
      </c>
      <c r="R103" s="560">
        <v>85.984174999999993</v>
      </c>
      <c r="S103" s="560">
        <v>87.584175000000002</v>
      </c>
      <c r="T103" s="560">
        <v>88.735675000000015</v>
      </c>
      <c r="U103" s="560">
        <v>90.522049999999993</v>
      </c>
      <c r="V103" s="560">
        <v>92.182749999999999</v>
      </c>
      <c r="W103" s="560">
        <v>93.367274999999992</v>
      </c>
      <c r="X103" s="560">
        <v>94.113524999999996</v>
      </c>
      <c r="Y103" s="560">
        <v>96.257600000000011</v>
      </c>
      <c r="Z103" s="560">
        <v>98.198850000000007</v>
      </c>
      <c r="AA103" s="560">
        <v>99.999975000000006</v>
      </c>
      <c r="AB103" s="103"/>
      <c r="AC103" s="103"/>
    </row>
    <row r="104" spans="1:35" x14ac:dyDescent="0.25">
      <c r="A104" s="330" t="s">
        <v>1022</v>
      </c>
      <c r="B104" s="169" t="s">
        <v>543</v>
      </c>
      <c r="C104" s="561">
        <v>0</v>
      </c>
      <c r="D104" s="561">
        <v>153731236.52481288</v>
      </c>
      <c r="E104" s="561">
        <v>346492028.37249237</v>
      </c>
      <c r="F104" s="561">
        <v>224658703.54152396</v>
      </c>
      <c r="G104" s="561">
        <v>202669029.77346539</v>
      </c>
      <c r="H104" s="561">
        <v>100640790.42074795</v>
      </c>
      <c r="I104" s="561">
        <v>159439930.09409398</v>
      </c>
      <c r="J104" s="561">
        <v>144697097.95747375</v>
      </c>
      <c r="K104" s="561">
        <v>162985166.04737544</v>
      </c>
      <c r="L104" s="561">
        <v>213804124.88862306</v>
      </c>
      <c r="M104" s="561">
        <v>178717380.2838023</v>
      </c>
      <c r="N104" s="561">
        <v>141640374.89406779</v>
      </c>
      <c r="O104" s="561">
        <v>114212322.19603665</v>
      </c>
      <c r="P104" s="561">
        <v>123577376.1532688</v>
      </c>
      <c r="Q104" s="561">
        <v>85078380.083837181</v>
      </c>
      <c r="R104" s="561">
        <v>98566667.529228479</v>
      </c>
      <c r="S104" s="561">
        <v>87170313.58690083</v>
      </c>
      <c r="T104" s="561">
        <v>160280632.3386845</v>
      </c>
      <c r="U104" s="561">
        <v>228714296.68241054</v>
      </c>
      <c r="V104" s="561">
        <v>213771123.12227613</v>
      </c>
      <c r="W104" s="561">
        <v>198244834.71323332</v>
      </c>
      <c r="X104" s="561">
        <v>155914997.33964911</v>
      </c>
      <c r="Y104" s="561">
        <v>159855325.70934656</v>
      </c>
      <c r="Z104" s="561">
        <v>93863115.504916802</v>
      </c>
      <c r="AA104" s="561">
        <v>71073317.768329442</v>
      </c>
      <c r="AB104" s="562">
        <v>3819798565.526598</v>
      </c>
      <c r="AC104" s="103"/>
      <c r="AE104" s="118"/>
      <c r="AF104" s="118"/>
      <c r="AG104" s="118"/>
    </row>
    <row r="105" spans="1:35" x14ac:dyDescent="0.25">
      <c r="A105" s="330" t="s">
        <v>1033</v>
      </c>
      <c r="B105" s="169" t="s">
        <v>543</v>
      </c>
      <c r="C105" s="561">
        <v>21133711.311814763</v>
      </c>
      <c r="D105" s="561">
        <v>35644012.930010766</v>
      </c>
      <c r="E105" s="561">
        <v>108460356.90941699</v>
      </c>
      <c r="F105" s="561">
        <v>65195736.363121741</v>
      </c>
      <c r="G105" s="561">
        <v>102100477.76204242</v>
      </c>
      <c r="H105" s="561">
        <v>54853875.359975196</v>
      </c>
      <c r="I105" s="561">
        <v>81707534.500116184</v>
      </c>
      <c r="J105" s="561">
        <v>151504412.76005468</v>
      </c>
      <c r="K105" s="561">
        <v>73378690.853656426</v>
      </c>
      <c r="L105" s="561">
        <v>99977121.054101169</v>
      </c>
      <c r="M105" s="561">
        <v>72882608.989637375</v>
      </c>
      <c r="N105" s="561">
        <v>57799947.826798394</v>
      </c>
      <c r="O105" s="561">
        <v>74597006.527561396</v>
      </c>
      <c r="P105" s="561">
        <v>89262593.400010064</v>
      </c>
      <c r="Q105" s="561">
        <v>77941005.432667241</v>
      </c>
      <c r="R105" s="561">
        <v>56596851.725099467</v>
      </c>
      <c r="S105" s="561">
        <v>74372111.171909764</v>
      </c>
      <c r="T105" s="561">
        <v>87107919.10919705</v>
      </c>
      <c r="U105" s="561">
        <v>123671969.42623372</v>
      </c>
      <c r="V105" s="561">
        <v>90920806.766992748</v>
      </c>
      <c r="W105" s="561">
        <v>83088105.548758924</v>
      </c>
      <c r="X105" s="561">
        <v>117045663.73430386</v>
      </c>
      <c r="Y105" s="561">
        <v>102755522.68080649</v>
      </c>
      <c r="Z105" s="561">
        <v>61347154.26911822</v>
      </c>
      <c r="AA105" s="561">
        <v>35372458.843114711</v>
      </c>
      <c r="AB105" s="562">
        <v>1998717655.2565203</v>
      </c>
      <c r="AC105" s="103"/>
      <c r="AE105" s="118"/>
      <c r="AF105" s="118"/>
      <c r="AG105" s="118"/>
    </row>
    <row r="106" spans="1:35" x14ac:dyDescent="0.25">
      <c r="A106" s="330" t="s">
        <v>1024</v>
      </c>
      <c r="B106" s="169" t="s">
        <v>543</v>
      </c>
      <c r="C106" s="561">
        <v>1045951.5277767291</v>
      </c>
      <c r="D106" s="561">
        <v>60301117.804365739</v>
      </c>
      <c r="E106" s="561">
        <v>150504450.10139686</v>
      </c>
      <c r="F106" s="561">
        <v>96772284.317936867</v>
      </c>
      <c r="G106" s="561">
        <v>117079550.66391151</v>
      </c>
      <c r="H106" s="561">
        <v>113942078.81355377</v>
      </c>
      <c r="I106" s="561">
        <v>157754449.87532309</v>
      </c>
      <c r="J106" s="561">
        <v>116824348.07119015</v>
      </c>
      <c r="K106" s="561">
        <v>94982070.120889977</v>
      </c>
      <c r="L106" s="561">
        <v>78963408.047827944</v>
      </c>
      <c r="M106" s="561">
        <v>75682839.712622941</v>
      </c>
      <c r="N106" s="561">
        <v>98737388.498270616</v>
      </c>
      <c r="O106" s="561">
        <v>108722058.41129255</v>
      </c>
      <c r="P106" s="561">
        <v>98702975.374518961</v>
      </c>
      <c r="Q106" s="561">
        <v>75799073.343130842</v>
      </c>
      <c r="R106" s="561">
        <v>63042992.424827009</v>
      </c>
      <c r="S106" s="561">
        <v>72926874.63231799</v>
      </c>
      <c r="T106" s="561">
        <v>74692170.877158463</v>
      </c>
      <c r="U106" s="561">
        <v>109193174.48069283</v>
      </c>
      <c r="V106" s="561">
        <v>114632165.99634965</v>
      </c>
      <c r="W106" s="561">
        <v>83100208.290324435</v>
      </c>
      <c r="X106" s="561">
        <v>99152316.311603472</v>
      </c>
      <c r="Y106" s="561">
        <v>99268681.122321755</v>
      </c>
      <c r="Z106" s="561">
        <v>70391150.201860815</v>
      </c>
      <c r="AA106" s="561">
        <v>47264675.816168949</v>
      </c>
      <c r="AB106" s="562">
        <v>2279478454.8376336</v>
      </c>
      <c r="AC106" s="103"/>
      <c r="AE106" s="57"/>
      <c r="AF106" s="118"/>
      <c r="AG106" s="118"/>
    </row>
    <row r="107" spans="1:35" s="62" customFormat="1" x14ac:dyDescent="0.25">
      <c r="A107" s="117" t="s">
        <v>1034</v>
      </c>
      <c r="B107" s="382"/>
      <c r="C107" s="563">
        <v>22179662.839591492</v>
      </c>
      <c r="D107" s="563">
        <v>249676367.25918937</v>
      </c>
      <c r="E107" s="563">
        <v>605456835.38330626</v>
      </c>
      <c r="F107" s="563">
        <v>386626724.22258258</v>
      </c>
      <c r="G107" s="563">
        <v>421849058.19941938</v>
      </c>
      <c r="H107" s="563">
        <v>269436744.59427691</v>
      </c>
      <c r="I107" s="563">
        <v>398901914.46953321</v>
      </c>
      <c r="J107" s="563">
        <v>413025858.78871858</v>
      </c>
      <c r="K107" s="563">
        <v>331345927.02192187</v>
      </c>
      <c r="L107" s="563">
        <v>392744653.99055213</v>
      </c>
      <c r="M107" s="563">
        <v>327282828.98606259</v>
      </c>
      <c r="N107" s="563">
        <v>298177711.21913683</v>
      </c>
      <c r="O107" s="563">
        <v>297531387.13489056</v>
      </c>
      <c r="P107" s="563">
        <v>311542944.92779785</v>
      </c>
      <c r="Q107" s="563">
        <v>238818458.85963526</v>
      </c>
      <c r="R107" s="563">
        <v>218206511.67915493</v>
      </c>
      <c r="S107" s="563">
        <v>234469299.3911286</v>
      </c>
      <c r="T107" s="563">
        <v>322080722.32504004</v>
      </c>
      <c r="U107" s="563">
        <v>461579440.58933711</v>
      </c>
      <c r="V107" s="563">
        <v>419324095.88561851</v>
      </c>
      <c r="W107" s="563">
        <v>364433148.55231667</v>
      </c>
      <c r="X107" s="563">
        <v>372112977.38555646</v>
      </c>
      <c r="Y107" s="563">
        <v>361879529.51247483</v>
      </c>
      <c r="Z107" s="563">
        <v>225601419.97589582</v>
      </c>
      <c r="AA107" s="563">
        <v>153710452.42761311</v>
      </c>
      <c r="AB107" s="564">
        <v>8097994675.6207514</v>
      </c>
      <c r="AC107" s="102"/>
      <c r="AE107" s="394"/>
      <c r="AF107" s="395"/>
      <c r="AG107" s="395"/>
    </row>
    <row r="108" spans="1:35" ht="15" customHeight="1" x14ac:dyDescent="0.25">
      <c r="A108" s="284"/>
      <c r="B108" s="285"/>
      <c r="C108" s="286"/>
      <c r="D108" s="286"/>
      <c r="E108" s="286"/>
      <c r="F108" s="286"/>
      <c r="G108" s="286"/>
      <c r="H108" s="286"/>
      <c r="I108" s="286"/>
      <c r="J108" s="286"/>
      <c r="K108" s="286"/>
      <c r="L108" s="286"/>
      <c r="M108" s="286"/>
      <c r="N108" s="286"/>
      <c r="O108" s="286"/>
      <c r="P108" s="286"/>
      <c r="Q108" s="286"/>
      <c r="R108" s="286"/>
      <c r="S108" s="286"/>
      <c r="T108" s="286"/>
      <c r="U108" s="286"/>
      <c r="V108" s="286"/>
      <c r="W108" s="286"/>
      <c r="X108" s="122"/>
      <c r="Y108" s="122"/>
      <c r="Z108" s="122"/>
      <c r="AA108" s="122"/>
      <c r="AB108" s="396"/>
      <c r="AE108" s="393"/>
      <c r="AF108" s="118"/>
      <c r="AG108" s="118"/>
    </row>
    <row r="109" spans="1:35" x14ac:dyDescent="0.25">
      <c r="A109" s="284"/>
      <c r="B109" s="285"/>
      <c r="C109" s="286"/>
      <c r="D109" s="286"/>
      <c r="E109" s="286"/>
      <c r="F109" s="286"/>
      <c r="G109" s="286"/>
      <c r="H109" s="286"/>
      <c r="I109" s="286"/>
      <c r="J109" s="286"/>
      <c r="K109" s="286"/>
      <c r="L109" s="286"/>
      <c r="M109" s="286"/>
      <c r="N109" s="286"/>
      <c r="O109" s="286"/>
      <c r="P109" s="286"/>
      <c r="Q109" s="286"/>
      <c r="R109" s="286"/>
      <c r="S109" s="286"/>
      <c r="T109" s="286"/>
      <c r="U109" s="286"/>
      <c r="V109" s="286"/>
      <c r="W109" s="286"/>
      <c r="X109" s="122"/>
      <c r="Y109" s="122"/>
      <c r="Z109" s="122"/>
      <c r="AA109" s="122"/>
      <c r="AB109" s="396"/>
      <c r="AE109" s="393"/>
      <c r="AF109" s="118"/>
      <c r="AG109" s="118"/>
    </row>
    <row r="110" spans="1:35" s="24" customFormat="1" ht="45" x14ac:dyDescent="0.25">
      <c r="A110" s="565" t="s">
        <v>1036</v>
      </c>
      <c r="B110" s="566" t="s">
        <v>793</v>
      </c>
      <c r="C110" s="566" t="s">
        <v>794</v>
      </c>
      <c r="D110" s="566" t="s">
        <v>547</v>
      </c>
      <c r="E110" s="566" t="s">
        <v>795</v>
      </c>
      <c r="F110" s="566" t="s">
        <v>796</v>
      </c>
      <c r="G110" s="566" t="s">
        <v>797</v>
      </c>
      <c r="H110" s="566" t="s">
        <v>799</v>
      </c>
      <c r="I110" s="566" t="s">
        <v>798</v>
      </c>
      <c r="J110" s="6"/>
      <c r="K110" s="523"/>
      <c r="L110" s="523"/>
      <c r="M110" s="523"/>
      <c r="N110" s="523"/>
      <c r="O110" s="523"/>
      <c r="P110" s="523"/>
      <c r="Q110" s="523"/>
      <c r="R110" s="523"/>
      <c r="S110" s="523"/>
      <c r="T110" s="523"/>
      <c r="U110" s="523"/>
      <c r="V110" s="523"/>
      <c r="W110" s="523"/>
      <c r="X110" s="523"/>
      <c r="Y110" s="523"/>
      <c r="Z110" s="523"/>
      <c r="AA110" s="523"/>
    </row>
    <row r="111" spans="1:35" s="24" customFormat="1" x14ac:dyDescent="0.25">
      <c r="A111" s="330" t="s">
        <v>1022</v>
      </c>
      <c r="B111" s="567">
        <v>24095</v>
      </c>
      <c r="C111" s="280">
        <v>6541494647.319994</v>
      </c>
      <c r="D111" s="567">
        <v>13484</v>
      </c>
      <c r="E111" s="282">
        <v>0.37150099184483137</v>
      </c>
      <c r="F111" s="280">
        <v>3053327343.6174021</v>
      </c>
      <c r="G111" s="282">
        <v>0.46957786319559452</v>
      </c>
      <c r="H111" s="568">
        <v>130.12183534271398</v>
      </c>
      <c r="I111" s="282">
        <v>0.55961817804523761</v>
      </c>
      <c r="J111" s="6"/>
      <c r="K111" s="523"/>
      <c r="L111" s="523"/>
      <c r="M111" s="523"/>
      <c r="N111" s="523"/>
      <c r="O111" s="523"/>
      <c r="P111" s="523"/>
      <c r="Q111" s="523"/>
      <c r="R111" s="523"/>
      <c r="S111" s="523"/>
      <c r="T111" s="523"/>
      <c r="U111" s="523"/>
      <c r="V111" s="523"/>
      <c r="W111" s="523"/>
      <c r="X111" s="523"/>
      <c r="Y111" s="523"/>
      <c r="Z111" s="523"/>
      <c r="AA111" s="523"/>
    </row>
    <row r="112" spans="1:35" s="24" customFormat="1" x14ac:dyDescent="0.25">
      <c r="A112" s="330" t="s">
        <v>1033</v>
      </c>
      <c r="B112" s="567">
        <v>20086</v>
      </c>
      <c r="C112" s="278">
        <v>1378775546.1099994</v>
      </c>
      <c r="D112" s="567">
        <v>11826</v>
      </c>
      <c r="E112" s="21">
        <v>0.32582102711042538</v>
      </c>
      <c r="F112" s="280">
        <v>1623025365.3038995</v>
      </c>
      <c r="G112" s="21">
        <v>0.2496086063437665</v>
      </c>
      <c r="H112" s="568">
        <v>96.604029503820144</v>
      </c>
      <c r="I112" s="282">
        <v>0.58876829632579908</v>
      </c>
      <c r="J112" s="6"/>
      <c r="K112" s="523"/>
      <c r="L112" s="523"/>
      <c r="M112" s="523"/>
      <c r="N112" s="523"/>
      <c r="O112" s="523"/>
      <c r="P112" s="523"/>
      <c r="Q112" s="523"/>
      <c r="R112" s="523"/>
      <c r="S112" s="523"/>
      <c r="T112" s="523"/>
      <c r="U112" s="523"/>
      <c r="V112" s="523"/>
      <c r="W112" s="523"/>
      <c r="X112" s="523"/>
      <c r="Y112" s="523"/>
      <c r="Z112" s="523"/>
      <c r="AA112" s="523"/>
    </row>
    <row r="113" spans="1:33" s="24" customFormat="1" x14ac:dyDescent="0.25">
      <c r="A113" s="330" t="s">
        <v>1024</v>
      </c>
      <c r="B113" s="569">
        <v>18751</v>
      </c>
      <c r="C113" s="278">
        <v>3492882005.6450014</v>
      </c>
      <c r="D113" s="569">
        <v>10986</v>
      </c>
      <c r="E113" s="21">
        <v>0.30267798104474325</v>
      </c>
      <c r="F113" s="278">
        <v>1825928558.8512998</v>
      </c>
      <c r="G113" s="21">
        <v>0.28081353046063817</v>
      </c>
      <c r="H113" s="570">
        <v>118.92600785927804</v>
      </c>
      <c r="I113" s="571">
        <v>0.5858887525998614</v>
      </c>
      <c r="J113" s="6"/>
      <c r="K113" s="523"/>
      <c r="L113" s="523"/>
      <c r="M113" s="523"/>
      <c r="N113" s="523"/>
      <c r="O113" s="523"/>
      <c r="P113" s="523"/>
      <c r="Q113" s="523"/>
      <c r="R113" s="523"/>
      <c r="S113" s="523"/>
      <c r="T113" s="523"/>
      <c r="U113" s="523"/>
      <c r="V113" s="523"/>
      <c r="W113" s="523"/>
      <c r="X113" s="523"/>
      <c r="Y113" s="523"/>
      <c r="Z113" s="523"/>
      <c r="AA113" s="523"/>
    </row>
    <row r="114" spans="1:33" s="62" customFormat="1" x14ac:dyDescent="0.25">
      <c r="A114" s="572" t="s">
        <v>334</v>
      </c>
      <c r="B114" s="573">
        <v>62932</v>
      </c>
      <c r="C114" s="574">
        <v>15405682136.736992</v>
      </c>
      <c r="D114" s="575">
        <v>36296</v>
      </c>
      <c r="E114" s="576">
        <v>1</v>
      </c>
      <c r="F114" s="577">
        <v>6502281267.7726068</v>
      </c>
      <c r="G114" s="576">
        <v>1</v>
      </c>
      <c r="H114" s="578">
        <v>116.91</v>
      </c>
      <c r="I114" s="576">
        <v>0.57999999999999996</v>
      </c>
      <c r="J114" s="579"/>
      <c r="K114" s="2"/>
      <c r="L114" s="2"/>
      <c r="M114" s="2"/>
      <c r="N114" s="2"/>
      <c r="O114" s="2"/>
      <c r="P114" s="2"/>
      <c r="Q114" s="2"/>
      <c r="R114" s="2"/>
      <c r="S114" s="2"/>
      <c r="T114" s="2"/>
      <c r="U114" s="2"/>
      <c r="V114" s="2"/>
      <c r="W114" s="2"/>
      <c r="X114" s="2"/>
      <c r="Y114" s="2"/>
      <c r="Z114" s="2"/>
      <c r="AA114" s="2"/>
    </row>
    <row r="115" spans="1:33" x14ac:dyDescent="0.25">
      <c r="A115" s="284"/>
      <c r="B115" s="285"/>
      <c r="C115" s="286"/>
      <c r="D115" s="286"/>
      <c r="E115" s="286"/>
      <c r="F115" s="286"/>
      <c r="G115" s="286"/>
      <c r="H115" s="286"/>
      <c r="I115" s="286"/>
      <c r="J115" s="286"/>
      <c r="K115" s="286"/>
      <c r="L115" s="286"/>
      <c r="M115" s="286"/>
      <c r="N115" s="286"/>
      <c r="O115" s="286"/>
      <c r="P115" s="286"/>
      <c r="Q115" s="286"/>
      <c r="R115" s="286"/>
      <c r="S115" s="286"/>
      <c r="T115" s="286"/>
      <c r="U115" s="122"/>
      <c r="V115" s="287"/>
      <c r="Y115" s="146"/>
      <c r="Z115" s="146"/>
      <c r="AA115" s="146"/>
      <c r="AB115" s="118"/>
      <c r="AC115" s="118"/>
    </row>
    <row r="116" spans="1:33" s="229" customFormat="1" x14ac:dyDescent="0.25">
      <c r="A116" s="115"/>
      <c r="B116" s="189"/>
      <c r="C116" s="190"/>
      <c r="D116" s="190"/>
      <c r="E116" s="190"/>
      <c r="F116" s="190"/>
      <c r="G116" s="190"/>
      <c r="H116" s="190"/>
      <c r="I116" s="190"/>
      <c r="J116" s="190"/>
      <c r="K116" s="58"/>
      <c r="L116" s="58"/>
      <c r="M116" s="190"/>
      <c r="N116" s="190"/>
      <c r="O116" s="190"/>
      <c r="P116" s="190"/>
      <c r="Q116" s="190"/>
      <c r="R116" s="190"/>
      <c r="S116" s="190"/>
      <c r="T116" s="190"/>
      <c r="U116" s="190"/>
      <c r="V116" s="190"/>
      <c r="W116" s="190"/>
      <c r="X116" s="58"/>
      <c r="Y116" s="58"/>
      <c r="Z116" s="58"/>
      <c r="AA116" s="58"/>
      <c r="AE116" s="179"/>
      <c r="AF116" s="118"/>
      <c r="AG116" s="118"/>
    </row>
    <row r="117" spans="1:33" s="409" customFormat="1" ht="21" x14ac:dyDescent="0.35">
      <c r="A117" s="410" t="s">
        <v>1022</v>
      </c>
      <c r="B117" s="398"/>
      <c r="C117" s="398"/>
      <c r="D117" s="398"/>
      <c r="E117" s="399"/>
      <c r="F117" s="399"/>
      <c r="G117" s="399"/>
      <c r="H117" s="400"/>
      <c r="I117" s="401"/>
      <c r="J117" s="402"/>
      <c r="K117" s="403"/>
      <c r="L117" s="404"/>
      <c r="M117" s="404"/>
      <c r="N117" s="398"/>
      <c r="O117" s="398"/>
      <c r="P117" s="398"/>
      <c r="Q117" s="398"/>
      <c r="R117" s="398"/>
      <c r="S117" s="398"/>
      <c r="T117" s="398"/>
      <c r="U117" s="398"/>
      <c r="V117" s="398"/>
      <c r="W117" s="398"/>
      <c r="X117" s="398"/>
      <c r="Y117" s="398"/>
      <c r="Z117" s="398"/>
      <c r="AA117" s="398"/>
      <c r="AB117" s="398"/>
      <c r="AC117" s="398"/>
      <c r="AD117" s="405"/>
      <c r="AE117" s="406"/>
      <c r="AF117" s="407"/>
      <c r="AG117" s="408"/>
    </row>
    <row r="118" spans="1:33" ht="21" x14ac:dyDescent="0.35">
      <c r="A118" s="170"/>
      <c r="B118" s="123"/>
      <c r="C118" s="171"/>
      <c r="D118" s="172"/>
      <c r="E118" s="119"/>
      <c r="F118" s="173"/>
      <c r="G118" s="118"/>
      <c r="H118" s="118"/>
      <c r="I118" s="57"/>
      <c r="J118" s="174"/>
      <c r="K118" s="57"/>
      <c r="L118" s="118"/>
      <c r="M118" s="118"/>
      <c r="N118" s="175"/>
      <c r="O118" s="118"/>
      <c r="P118" s="118"/>
      <c r="Q118" s="118"/>
      <c r="R118" s="118"/>
      <c r="S118" s="118"/>
      <c r="T118" s="118"/>
      <c r="U118" s="118"/>
      <c r="V118" s="118"/>
      <c r="W118" s="118"/>
      <c r="X118" s="118"/>
      <c r="Y118" s="118"/>
      <c r="Z118" s="118"/>
      <c r="AA118" s="118"/>
    </row>
    <row r="119" spans="1:33" x14ac:dyDescent="0.25">
      <c r="A119" s="120"/>
      <c r="B119" s="164" t="s">
        <v>1037</v>
      </c>
      <c r="C119" s="454" t="s">
        <v>1013</v>
      </c>
      <c r="D119" s="454" t="s">
        <v>980</v>
      </c>
      <c r="E119" s="136"/>
      <c r="F119" s="136"/>
      <c r="G119" s="136"/>
      <c r="H119" s="136"/>
      <c r="I119" s="57"/>
      <c r="J119" s="174"/>
      <c r="K119" s="57"/>
      <c r="L119" s="120"/>
      <c r="M119" s="120"/>
      <c r="N119" s="120"/>
      <c r="O119" s="120"/>
      <c r="P119" s="120"/>
      <c r="Q119" s="120"/>
      <c r="R119" s="120"/>
      <c r="S119" s="120"/>
      <c r="T119" s="120"/>
      <c r="U119" s="120"/>
      <c r="V119" s="120"/>
      <c r="W119" s="120"/>
      <c r="X119" s="120"/>
      <c r="Y119" s="120"/>
      <c r="Z119" s="120"/>
      <c r="AA119" s="120"/>
      <c r="AE119" s="179"/>
      <c r="AF119" s="118"/>
      <c r="AG119" s="118"/>
    </row>
    <row r="120" spans="1:33" ht="39" x14ac:dyDescent="0.25">
      <c r="A120" s="120"/>
      <c r="B120" s="295" t="s">
        <v>511</v>
      </c>
      <c r="C120" s="280">
        <v>3053327343.6174021</v>
      </c>
      <c r="D120" s="278">
        <v>71073300</v>
      </c>
      <c r="F120" s="580"/>
      <c r="G120" s="523"/>
      <c r="H120" s="120"/>
      <c r="I120" s="120"/>
      <c r="J120" s="120"/>
      <c r="K120" s="120"/>
      <c r="L120" s="120"/>
      <c r="M120" s="120"/>
      <c r="N120" s="120"/>
      <c r="O120" s="120"/>
      <c r="P120" s="120"/>
      <c r="Q120" s="120"/>
      <c r="R120" s="120"/>
      <c r="S120" s="120"/>
      <c r="T120" s="120"/>
      <c r="U120" s="120"/>
      <c r="V120" s="120"/>
      <c r="W120" s="120"/>
      <c r="X120" s="120"/>
      <c r="Y120" s="120"/>
      <c r="Z120" s="120"/>
      <c r="AA120" s="120"/>
      <c r="AE120" s="179"/>
      <c r="AF120" s="118"/>
      <c r="AG120" s="118"/>
    </row>
    <row r="121" spans="1:33" ht="39" x14ac:dyDescent="0.25">
      <c r="A121" s="120"/>
      <c r="B121" s="295" t="s">
        <v>512</v>
      </c>
      <c r="C121" s="542">
        <v>13484</v>
      </c>
      <c r="D121" s="542">
        <v>533</v>
      </c>
      <c r="F121" s="580"/>
      <c r="G121" s="523"/>
      <c r="H121" s="374"/>
      <c r="I121" s="120"/>
      <c r="J121" s="120"/>
      <c r="K121" s="120"/>
      <c r="L121" s="120"/>
      <c r="M121" s="120"/>
      <c r="N121" s="120"/>
      <c r="O121" s="120"/>
      <c r="P121" s="120"/>
      <c r="Q121" s="120"/>
      <c r="R121" s="120"/>
      <c r="S121" s="120"/>
      <c r="T121" s="120"/>
      <c r="U121" s="120"/>
      <c r="V121" s="120"/>
      <c r="W121" s="120"/>
      <c r="X121" s="120"/>
      <c r="Y121" s="120"/>
      <c r="Z121" s="120"/>
      <c r="AA121" s="120"/>
      <c r="AE121" s="294"/>
      <c r="AF121" s="118"/>
      <c r="AG121" s="118"/>
    </row>
    <row r="122" spans="1:33" ht="26.25" x14ac:dyDescent="0.25">
      <c r="A122" s="120"/>
      <c r="B122" s="295" t="s">
        <v>1038</v>
      </c>
      <c r="C122" s="568">
        <v>130.12183534271398</v>
      </c>
      <c r="D122" s="283">
        <v>3.0288885530716159</v>
      </c>
      <c r="F122" s="580"/>
      <c r="G122" s="523"/>
      <c r="H122" s="136"/>
      <c r="I122" s="120"/>
      <c r="J122" s="120"/>
      <c r="K122" s="120"/>
      <c r="L122" s="120"/>
      <c r="M122" s="120"/>
      <c r="N122" s="120"/>
      <c r="O122" s="120"/>
      <c r="P122" s="120"/>
      <c r="Q122" s="120"/>
      <c r="R122" s="120"/>
      <c r="S122" s="120"/>
      <c r="T122" s="120"/>
      <c r="U122" s="120"/>
      <c r="V122" s="120"/>
      <c r="W122" s="120"/>
      <c r="X122" s="120"/>
      <c r="Y122" s="120"/>
      <c r="Z122" s="120"/>
      <c r="AA122" s="120"/>
      <c r="AE122" s="294"/>
      <c r="AF122" s="118"/>
      <c r="AG122" s="118"/>
    </row>
    <row r="123" spans="1:33" ht="26.25" x14ac:dyDescent="0.25">
      <c r="A123" s="120"/>
      <c r="B123" s="295" t="s">
        <v>1039</v>
      </c>
      <c r="C123" s="21">
        <v>0.56000000000000005</v>
      </c>
      <c r="D123" s="541">
        <v>0.56000000000000005</v>
      </c>
      <c r="E123" s="136"/>
      <c r="F123" s="136"/>
      <c r="G123" s="136"/>
      <c r="H123" s="136"/>
      <c r="I123" s="120"/>
      <c r="J123" s="120"/>
      <c r="K123" s="120"/>
      <c r="L123" s="120"/>
      <c r="M123" s="120"/>
      <c r="N123" s="120"/>
      <c r="O123" s="120"/>
      <c r="P123" s="120"/>
      <c r="Q123" s="120"/>
      <c r="R123" s="120"/>
      <c r="S123" s="120"/>
      <c r="T123" s="120"/>
      <c r="U123" s="120"/>
      <c r="V123" s="120"/>
      <c r="W123" s="120"/>
      <c r="X123" s="120"/>
      <c r="Y123" s="120"/>
      <c r="Z123" s="120"/>
      <c r="AA123" s="120"/>
      <c r="AE123" s="182"/>
      <c r="AF123" s="118"/>
      <c r="AG123" s="118"/>
    </row>
    <row r="124" spans="1:33" x14ac:dyDescent="0.25">
      <c r="A124" s="120"/>
      <c r="B124" s="709" t="s">
        <v>1014</v>
      </c>
      <c r="C124" s="709"/>
      <c r="D124" s="136"/>
      <c r="E124" s="136"/>
      <c r="F124" s="136"/>
      <c r="G124" s="136"/>
      <c r="H124" s="136"/>
      <c r="I124" s="120"/>
      <c r="J124" s="120"/>
      <c r="K124" s="120"/>
      <c r="L124" s="120"/>
      <c r="M124" s="120"/>
      <c r="N124" s="120"/>
      <c r="O124" s="120"/>
      <c r="P124" s="120"/>
      <c r="Q124" s="120"/>
      <c r="R124" s="120"/>
      <c r="S124" s="120"/>
      <c r="T124" s="120"/>
      <c r="U124" s="120"/>
      <c r="V124" s="120"/>
      <c r="W124" s="120"/>
      <c r="X124" s="120"/>
      <c r="Y124" s="120"/>
      <c r="Z124" s="120"/>
      <c r="AA124" s="120"/>
      <c r="AE124" s="182"/>
      <c r="AF124" s="118"/>
      <c r="AG124" s="118"/>
    </row>
    <row r="125" spans="1:33" x14ac:dyDescent="0.25">
      <c r="A125" s="120"/>
      <c r="B125" s="532"/>
      <c r="C125" s="532"/>
      <c r="D125" s="136"/>
      <c r="E125" s="136"/>
      <c r="F125" s="136"/>
      <c r="G125" s="136"/>
      <c r="H125" s="136"/>
      <c r="I125" s="120"/>
      <c r="J125" s="120"/>
      <c r="K125" s="120"/>
      <c r="L125" s="120"/>
      <c r="M125" s="120"/>
      <c r="N125" s="120"/>
      <c r="O125" s="120"/>
      <c r="P125" s="120"/>
      <c r="Q125" s="120"/>
      <c r="R125" s="120"/>
      <c r="S125" s="120"/>
      <c r="T125" s="120"/>
      <c r="U125" s="120"/>
      <c r="V125" s="120"/>
      <c r="W125" s="120"/>
      <c r="X125" s="120"/>
      <c r="Y125" s="120"/>
      <c r="Z125" s="120"/>
      <c r="AA125" s="120"/>
      <c r="AE125" s="182"/>
      <c r="AF125" s="118"/>
      <c r="AG125" s="118"/>
    </row>
    <row r="126" spans="1:33" x14ac:dyDescent="0.25">
      <c r="A126" s="309" t="s">
        <v>1040</v>
      </c>
      <c r="B126" s="535"/>
      <c r="C126" s="445"/>
      <c r="D126" s="136"/>
      <c r="E126" s="136"/>
      <c r="F126" s="136"/>
      <c r="G126" s="136"/>
      <c r="H126" s="136"/>
      <c r="I126" s="120"/>
      <c r="J126" s="120"/>
      <c r="K126" s="120"/>
      <c r="L126" s="120"/>
      <c r="M126" s="120"/>
      <c r="N126" s="120"/>
      <c r="O126" s="120"/>
      <c r="P126" s="120"/>
      <c r="Q126" s="120"/>
      <c r="R126" s="120"/>
      <c r="S126" s="120"/>
      <c r="T126" s="120"/>
      <c r="U126" s="120"/>
      <c r="V126" s="120"/>
      <c r="W126" s="120"/>
      <c r="X126" s="120"/>
      <c r="Y126" s="120"/>
      <c r="Z126" s="120"/>
      <c r="AA126" s="120"/>
      <c r="AE126" s="182"/>
      <c r="AF126" s="118"/>
      <c r="AG126" s="118"/>
    </row>
    <row r="127" spans="1:33" s="409" customFormat="1" ht="21" x14ac:dyDescent="0.35">
      <c r="A127" s="410" t="s">
        <v>1022</v>
      </c>
      <c r="B127" s="411" t="s">
        <v>1017</v>
      </c>
      <c r="C127" s="398"/>
      <c r="D127" s="398"/>
      <c r="E127" s="399"/>
      <c r="F127" s="399"/>
      <c r="G127" s="399"/>
      <c r="H127" s="400"/>
      <c r="I127" s="401"/>
      <c r="J127" s="402"/>
      <c r="K127" s="403"/>
      <c r="L127" s="404"/>
      <c r="M127" s="404"/>
      <c r="N127" s="398"/>
      <c r="O127" s="398"/>
      <c r="P127" s="398"/>
      <c r="Q127" s="398"/>
      <c r="R127" s="398"/>
      <c r="S127" s="398"/>
      <c r="T127" s="398"/>
      <c r="U127" s="398"/>
      <c r="V127" s="398"/>
      <c r="W127" s="398"/>
      <c r="X127" s="398"/>
      <c r="Y127" s="398"/>
      <c r="Z127" s="398"/>
      <c r="AA127" s="398"/>
      <c r="AB127" s="398"/>
      <c r="AC127" s="398"/>
      <c r="AD127" s="405"/>
      <c r="AE127" s="406"/>
      <c r="AF127" s="407"/>
      <c r="AG127" s="408"/>
    </row>
    <row r="128" spans="1:33" s="24" customFormat="1" x14ac:dyDescent="0.25">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c r="W128" s="523"/>
      <c r="X128" s="523"/>
      <c r="Y128" s="523"/>
      <c r="Z128" s="523"/>
      <c r="AA128" s="523"/>
    </row>
    <row r="129" spans="1:27" s="24" customFormat="1" ht="60" x14ac:dyDescent="0.25">
      <c r="A129" s="581" t="s">
        <v>806</v>
      </c>
      <c r="B129" s="292" t="s">
        <v>793</v>
      </c>
      <c r="C129" s="292" t="s">
        <v>794</v>
      </c>
      <c r="D129" s="292" t="s">
        <v>547</v>
      </c>
      <c r="E129" s="292" t="s">
        <v>795</v>
      </c>
      <c r="F129" s="292" t="s">
        <v>807</v>
      </c>
      <c r="G129" s="292" t="s">
        <v>797</v>
      </c>
      <c r="H129" s="292" t="s">
        <v>798</v>
      </c>
      <c r="I129" s="6"/>
      <c r="J129" s="296"/>
      <c r="K129" s="523"/>
      <c r="L129" s="523"/>
      <c r="M129" s="523"/>
      <c r="N129" s="523"/>
      <c r="O129" s="523"/>
      <c r="P129" s="523"/>
      <c r="Q129" s="523"/>
      <c r="R129" s="523"/>
      <c r="S129" s="523"/>
      <c r="T129" s="523"/>
      <c r="U129" s="523"/>
      <c r="V129" s="523"/>
      <c r="W129" s="523"/>
      <c r="X129" s="523"/>
      <c r="Y129" s="523"/>
      <c r="Z129" s="523"/>
      <c r="AA129" s="523"/>
    </row>
    <row r="130" spans="1:27" s="24" customFormat="1" x14ac:dyDescent="0.25">
      <c r="A130" s="330" t="s">
        <v>518</v>
      </c>
      <c r="B130" s="542">
        <v>2512</v>
      </c>
      <c r="C130" s="278">
        <v>139042843.75</v>
      </c>
      <c r="D130" s="542">
        <v>1408</v>
      </c>
      <c r="E130" s="541">
        <v>0.10442005339661821</v>
      </c>
      <c r="F130" s="278">
        <v>63465000</v>
      </c>
      <c r="G130" s="541">
        <v>2.0785521124246843E-2</v>
      </c>
      <c r="H130" s="105">
        <v>0.56050955414012738</v>
      </c>
      <c r="I130" s="6"/>
      <c r="J130" s="523"/>
      <c r="K130" s="523"/>
      <c r="L130" s="523"/>
      <c r="M130" s="523"/>
      <c r="N130" s="523"/>
      <c r="O130" s="523"/>
      <c r="P130" s="523"/>
      <c r="Q130" s="523"/>
      <c r="R130" s="523"/>
      <c r="S130" s="523"/>
      <c r="T130" s="523"/>
      <c r="U130" s="523"/>
      <c r="V130" s="523"/>
      <c r="W130" s="523"/>
      <c r="X130" s="523"/>
      <c r="Y130" s="523"/>
      <c r="Z130" s="523"/>
      <c r="AA130" s="523"/>
    </row>
    <row r="131" spans="1:27" s="24" customFormat="1" x14ac:dyDescent="0.25">
      <c r="A131" s="330" t="s">
        <v>519</v>
      </c>
      <c r="B131" s="542">
        <v>5370</v>
      </c>
      <c r="C131" s="278">
        <v>2545773371.000001</v>
      </c>
      <c r="D131" s="542">
        <v>2364</v>
      </c>
      <c r="E131" s="541">
        <v>0.17531889646989024</v>
      </c>
      <c r="F131" s="278">
        <v>975610659.6043998</v>
      </c>
      <c r="G131" s="541">
        <v>0.31952376860076653</v>
      </c>
      <c r="H131" s="105">
        <v>0.44022346368715082</v>
      </c>
      <c r="I131" s="6"/>
      <c r="J131" s="523"/>
      <c r="K131" s="523"/>
      <c r="L131" s="523"/>
      <c r="M131" s="523"/>
      <c r="N131" s="523"/>
      <c r="O131" s="523"/>
      <c r="P131" s="523"/>
      <c r="Q131" s="523"/>
      <c r="R131" s="523"/>
      <c r="S131" s="523"/>
      <c r="T131" s="523"/>
      <c r="U131" s="523"/>
      <c r="V131" s="523"/>
      <c r="W131" s="523"/>
      <c r="X131" s="523"/>
      <c r="Y131" s="523"/>
      <c r="Z131" s="523"/>
      <c r="AA131" s="523"/>
    </row>
    <row r="132" spans="1:27" s="24" customFormat="1" x14ac:dyDescent="0.25">
      <c r="A132" s="330" t="s">
        <v>520</v>
      </c>
      <c r="B132" s="542">
        <v>696</v>
      </c>
      <c r="C132" s="278">
        <v>524018852.58000004</v>
      </c>
      <c r="D132" s="542">
        <v>346</v>
      </c>
      <c r="E132" s="541">
        <v>2.5660041530703056E-2</v>
      </c>
      <c r="F132" s="278">
        <v>246659781</v>
      </c>
      <c r="G132" s="541">
        <v>8.0783929543490118E-2</v>
      </c>
      <c r="H132" s="105">
        <v>0.49712643678160917</v>
      </c>
      <c r="I132" s="6"/>
      <c r="J132" s="523"/>
      <c r="K132" s="274"/>
      <c r="L132" s="523"/>
      <c r="M132" s="523"/>
      <c r="N132" s="523"/>
      <c r="O132" s="523"/>
      <c r="P132" s="523"/>
      <c r="Q132" s="523"/>
      <c r="R132" s="523"/>
      <c r="S132" s="523"/>
      <c r="T132" s="523"/>
      <c r="U132" s="523"/>
      <c r="V132" s="523"/>
      <c r="W132" s="523"/>
      <c r="X132" s="523"/>
      <c r="Y132" s="523"/>
      <c r="Z132" s="523"/>
      <c r="AA132" s="523"/>
    </row>
    <row r="133" spans="1:27" s="24" customFormat="1" x14ac:dyDescent="0.25">
      <c r="A133" s="330" t="s">
        <v>704</v>
      </c>
      <c r="B133" s="542">
        <v>10002</v>
      </c>
      <c r="C133" s="278">
        <v>258507242.48999983</v>
      </c>
      <c r="D133" s="542">
        <v>6245</v>
      </c>
      <c r="E133" s="541">
        <v>0.46314150103826757</v>
      </c>
      <c r="F133" s="278">
        <v>115337643.0130001</v>
      </c>
      <c r="G133" s="541">
        <v>3.7774411333294809E-2</v>
      </c>
      <c r="H133" s="105">
        <v>0.62437512497500502</v>
      </c>
      <c r="I133" s="6"/>
      <c r="J133" s="523"/>
      <c r="K133" s="274"/>
      <c r="L133" s="523"/>
      <c r="M133" s="523"/>
      <c r="N133" s="523"/>
      <c r="O133" s="523"/>
      <c r="P133" s="523"/>
      <c r="Q133" s="523"/>
      <c r="R133" s="523"/>
      <c r="S133" s="523"/>
      <c r="T133" s="523"/>
      <c r="U133" s="523"/>
      <c r="V133" s="523"/>
      <c r="W133" s="523"/>
      <c r="X133" s="523"/>
      <c r="Y133" s="523"/>
      <c r="Z133" s="523"/>
      <c r="AA133" s="523"/>
    </row>
    <row r="134" spans="1:27" s="24" customFormat="1" x14ac:dyDescent="0.25">
      <c r="A134" s="330" t="s">
        <v>705</v>
      </c>
      <c r="B134" s="542">
        <v>2197</v>
      </c>
      <c r="C134" s="278">
        <v>1215832422.8950009</v>
      </c>
      <c r="D134" s="542">
        <v>1242</v>
      </c>
      <c r="E134" s="541">
        <v>9.2109166419460098E-2</v>
      </c>
      <c r="F134" s="278">
        <v>567295436.88999999</v>
      </c>
      <c r="G134" s="541">
        <v>0.18579581323825631</v>
      </c>
      <c r="H134" s="105">
        <v>0.56531634046426948</v>
      </c>
      <c r="I134" s="6"/>
      <c r="J134" s="523"/>
      <c r="K134" s="274"/>
      <c r="L134" s="523"/>
      <c r="M134" s="523"/>
      <c r="N134" s="523"/>
      <c r="O134" s="523"/>
      <c r="P134" s="523"/>
      <c r="Q134" s="523"/>
      <c r="R134" s="523"/>
      <c r="S134" s="523"/>
      <c r="T134" s="523"/>
      <c r="U134" s="523"/>
      <c r="V134" s="523"/>
      <c r="W134" s="523"/>
      <c r="X134" s="523"/>
      <c r="Y134" s="523"/>
      <c r="Z134" s="523"/>
      <c r="AA134" s="523"/>
    </row>
    <row r="135" spans="1:27" s="24" customFormat="1" x14ac:dyDescent="0.25">
      <c r="A135" s="330" t="s">
        <v>523</v>
      </c>
      <c r="B135" s="542">
        <v>3312</v>
      </c>
      <c r="C135" s="278">
        <v>2702064809.3400006</v>
      </c>
      <c r="D135" s="542">
        <v>1876</v>
      </c>
      <c r="E135" s="541">
        <v>0.13912785523583507</v>
      </c>
      <c r="F135" s="278">
        <v>1084723023.1100001</v>
      </c>
      <c r="G135" s="541">
        <v>0.35525932893421264</v>
      </c>
      <c r="H135" s="105">
        <v>0.56642512077294682</v>
      </c>
      <c r="I135" s="6"/>
      <c r="J135" s="523"/>
      <c r="K135" s="274"/>
      <c r="L135" s="523"/>
      <c r="M135" s="523"/>
      <c r="N135" s="523"/>
      <c r="O135" s="523"/>
      <c r="P135" s="523"/>
      <c r="Q135" s="523"/>
      <c r="R135" s="523"/>
      <c r="S135" s="523"/>
      <c r="T135" s="523"/>
      <c r="U135" s="523"/>
      <c r="V135" s="523"/>
      <c r="W135" s="523"/>
      <c r="X135" s="523"/>
      <c r="Y135" s="523"/>
      <c r="Z135" s="523"/>
      <c r="AA135" s="523"/>
    </row>
    <row r="136" spans="1:27" s="24" customFormat="1" x14ac:dyDescent="0.25">
      <c r="A136" s="582" t="s">
        <v>334</v>
      </c>
      <c r="B136" s="556">
        <v>24095</v>
      </c>
      <c r="C136" s="557">
        <v>7385865642.0549927</v>
      </c>
      <c r="D136" s="556">
        <v>13484</v>
      </c>
      <c r="E136" s="583">
        <v>1</v>
      </c>
      <c r="F136" s="557">
        <v>3053327343.6174016</v>
      </c>
      <c r="G136" s="583">
        <v>1</v>
      </c>
      <c r="H136" s="584">
        <v>0.55961817804523761</v>
      </c>
      <c r="I136" s="6"/>
      <c r="J136" s="523"/>
      <c r="K136" s="274"/>
      <c r="L136" s="523"/>
      <c r="M136" s="523"/>
      <c r="N136" s="523"/>
      <c r="O136" s="523"/>
      <c r="P136" s="523"/>
      <c r="Q136" s="523"/>
      <c r="R136" s="523"/>
      <c r="S136" s="523"/>
      <c r="T136" s="523"/>
      <c r="U136" s="523"/>
      <c r="V136" s="523"/>
      <c r="W136" s="523"/>
      <c r="X136" s="523"/>
      <c r="Y136" s="523"/>
      <c r="Z136" s="523"/>
      <c r="AA136" s="523"/>
    </row>
    <row r="137" spans="1:27" s="24" customFormat="1" x14ac:dyDescent="0.25">
      <c r="A137" s="523"/>
      <c r="B137" s="523"/>
      <c r="C137" s="523"/>
      <c r="D137" s="523"/>
      <c r="E137" s="523"/>
      <c r="F137" s="523"/>
      <c r="G137" s="523"/>
      <c r="H137" s="523"/>
      <c r="I137" s="6"/>
      <c r="J137" s="523"/>
      <c r="K137" s="523"/>
      <c r="L137" s="523"/>
      <c r="M137" s="523"/>
      <c r="N137" s="523"/>
      <c r="O137" s="523"/>
      <c r="P137" s="523"/>
      <c r="Q137" s="523"/>
      <c r="R137" s="523"/>
      <c r="S137" s="523"/>
      <c r="T137" s="523"/>
      <c r="U137" s="523"/>
      <c r="V137" s="523"/>
      <c r="W137" s="523"/>
      <c r="X137" s="523"/>
      <c r="Y137" s="523"/>
      <c r="Z137" s="523"/>
      <c r="AA137" s="523"/>
    </row>
    <row r="138" spans="1:27" s="24" customFormat="1" ht="60" x14ac:dyDescent="0.25">
      <c r="A138" s="191" t="s">
        <v>808</v>
      </c>
      <c r="B138" s="292" t="s">
        <v>793</v>
      </c>
      <c r="C138" s="292" t="s">
        <v>794</v>
      </c>
      <c r="D138" s="292" t="s">
        <v>547</v>
      </c>
      <c r="E138" s="292" t="s">
        <v>795</v>
      </c>
      <c r="F138" s="292" t="s">
        <v>796</v>
      </c>
      <c r="G138" s="292" t="s">
        <v>797</v>
      </c>
      <c r="H138" s="292" t="s">
        <v>798</v>
      </c>
      <c r="I138" s="6"/>
      <c r="J138" s="523"/>
      <c r="K138" s="523"/>
      <c r="L138" s="523"/>
      <c r="M138" s="523"/>
      <c r="N138" s="523"/>
      <c r="O138" s="523"/>
      <c r="P138" s="523"/>
      <c r="Q138" s="523"/>
      <c r="R138" s="523"/>
      <c r="S138" s="523"/>
      <c r="T138" s="523"/>
      <c r="U138" s="523"/>
      <c r="V138" s="523"/>
      <c r="W138" s="523"/>
      <c r="X138" s="523"/>
      <c r="Y138" s="523"/>
      <c r="Z138" s="523"/>
      <c r="AA138" s="523"/>
    </row>
    <row r="139" spans="1:27" s="24" customFormat="1" x14ac:dyDescent="0.25">
      <c r="A139" s="330" t="s">
        <v>809</v>
      </c>
      <c r="B139" s="542">
        <v>3419</v>
      </c>
      <c r="C139" s="278">
        <v>671233500.18999994</v>
      </c>
      <c r="D139" s="542">
        <v>1494</v>
      </c>
      <c r="E139" s="541">
        <v>0.11079798279442302</v>
      </c>
      <c r="F139" s="278">
        <v>261554422.01519996</v>
      </c>
      <c r="G139" s="541">
        <v>8.5662096650706926E-2</v>
      </c>
      <c r="H139" s="105">
        <v>0.43696987423223166</v>
      </c>
      <c r="I139" s="6"/>
      <c r="J139" s="523"/>
      <c r="K139" s="523"/>
      <c r="L139" s="523"/>
      <c r="M139" s="523"/>
      <c r="N139" s="523"/>
      <c r="O139" s="523"/>
      <c r="P139" s="523"/>
      <c r="Q139" s="523"/>
      <c r="R139" s="523"/>
      <c r="S139" s="523"/>
      <c r="T139" s="523"/>
      <c r="U139" s="523"/>
      <c r="V139" s="523"/>
      <c r="W139" s="523"/>
      <c r="X139" s="523"/>
      <c r="Y139" s="523"/>
      <c r="Z139" s="523"/>
      <c r="AA139" s="523"/>
    </row>
    <row r="140" spans="1:27" s="24" customFormat="1" x14ac:dyDescent="0.25">
      <c r="A140" s="330" t="s">
        <v>810</v>
      </c>
      <c r="B140" s="542">
        <v>95</v>
      </c>
      <c r="C140" s="278">
        <v>59531975.799999997</v>
      </c>
      <c r="D140" s="542">
        <v>26</v>
      </c>
      <c r="E140" s="541">
        <v>1.928211213289825E-3</v>
      </c>
      <c r="F140" s="278">
        <v>3471800</v>
      </c>
      <c r="G140" s="541">
        <v>1.1370546323037931E-3</v>
      </c>
      <c r="H140" s="105">
        <v>0.27368421052631581</v>
      </c>
      <c r="I140" s="6"/>
      <c r="J140" s="523"/>
      <c r="K140" s="523"/>
      <c r="L140" s="523"/>
      <c r="M140" s="523"/>
      <c r="N140" s="523"/>
      <c r="O140" s="523"/>
      <c r="P140" s="523"/>
      <c r="Q140" s="523"/>
      <c r="R140" s="523"/>
      <c r="S140" s="523"/>
      <c r="T140" s="523"/>
      <c r="U140" s="523"/>
      <c r="V140" s="523"/>
      <c r="W140" s="523"/>
      <c r="X140" s="523"/>
      <c r="Y140" s="523"/>
      <c r="Z140" s="523"/>
      <c r="AA140" s="523"/>
    </row>
    <row r="141" spans="1:27" s="24" customFormat="1" x14ac:dyDescent="0.25">
      <c r="A141" s="330" t="s">
        <v>811</v>
      </c>
      <c r="B141" s="542">
        <v>15550</v>
      </c>
      <c r="C141" s="278">
        <v>3299092276.4199991</v>
      </c>
      <c r="D141" s="542">
        <v>9046</v>
      </c>
      <c r="E141" s="541">
        <v>0.67086917828537529</v>
      </c>
      <c r="F141" s="278">
        <v>1206570718.9592016</v>
      </c>
      <c r="G141" s="541">
        <v>0.39516585782437874</v>
      </c>
      <c r="H141" s="105">
        <v>0.58173633440514472</v>
      </c>
      <c r="I141" s="6"/>
      <c r="J141" s="523"/>
      <c r="K141" s="523"/>
      <c r="L141" s="523"/>
      <c r="M141" s="523"/>
      <c r="N141" s="523"/>
      <c r="O141" s="523"/>
      <c r="P141" s="523"/>
      <c r="Q141" s="523"/>
      <c r="R141" s="523"/>
      <c r="S141" s="523"/>
      <c r="T141" s="523"/>
      <c r="U141" s="523"/>
      <c r="V141" s="523"/>
      <c r="W141" s="523"/>
      <c r="X141" s="523"/>
      <c r="Y141" s="523"/>
      <c r="Z141" s="523"/>
      <c r="AA141" s="523"/>
    </row>
    <row r="142" spans="1:27" s="24" customFormat="1" x14ac:dyDescent="0.25">
      <c r="A142" s="330" t="s">
        <v>812</v>
      </c>
      <c r="B142" s="542">
        <v>3593</v>
      </c>
      <c r="C142" s="278">
        <v>1788878557.2950001</v>
      </c>
      <c r="D142" s="542">
        <v>2117</v>
      </c>
      <c r="E142" s="541">
        <v>0.1570008899436369</v>
      </c>
      <c r="F142" s="278">
        <v>803649080.37600005</v>
      </c>
      <c r="G142" s="541">
        <v>0.26320436361202088</v>
      </c>
      <c r="H142" s="105">
        <v>0.58920122460339552</v>
      </c>
      <c r="I142" s="6"/>
      <c r="J142" s="523"/>
      <c r="K142" s="523"/>
      <c r="L142" s="523"/>
      <c r="M142" s="523"/>
      <c r="N142" s="523"/>
      <c r="O142" s="523"/>
      <c r="P142" s="523"/>
      <c r="Q142" s="523"/>
      <c r="R142" s="523"/>
      <c r="S142" s="523"/>
      <c r="T142" s="523"/>
      <c r="U142" s="523"/>
      <c r="V142" s="523"/>
      <c r="W142" s="523"/>
      <c r="X142" s="523"/>
      <c r="Y142" s="523"/>
      <c r="Z142" s="523"/>
      <c r="AA142" s="523"/>
    </row>
    <row r="143" spans="1:27" s="24" customFormat="1" x14ac:dyDescent="0.25">
      <c r="A143" s="330" t="s">
        <v>813</v>
      </c>
      <c r="B143" s="542">
        <v>1416</v>
      </c>
      <c r="C143" s="278">
        <v>1565830232.3500001</v>
      </c>
      <c r="D143" s="542">
        <v>795</v>
      </c>
      <c r="E143" s="541">
        <v>5.8958765944823494E-2</v>
      </c>
      <c r="F143" s="278">
        <v>777640322.26699996</v>
      </c>
      <c r="G143" s="541">
        <v>0.25468619468284659</v>
      </c>
      <c r="H143" s="105">
        <v>0.56144067796610164</v>
      </c>
      <c r="I143" s="6"/>
      <c r="J143" s="523"/>
      <c r="K143" s="523"/>
      <c r="L143" s="523"/>
      <c r="M143" s="523"/>
      <c r="N143" s="523"/>
      <c r="O143" s="523"/>
      <c r="P143" s="523"/>
      <c r="Q143" s="523"/>
      <c r="R143" s="523"/>
      <c r="S143" s="523"/>
      <c r="T143" s="523"/>
      <c r="U143" s="523"/>
      <c r="V143" s="523"/>
      <c r="W143" s="523"/>
      <c r="X143" s="523"/>
      <c r="Y143" s="523"/>
      <c r="Z143" s="523"/>
      <c r="AA143" s="523"/>
    </row>
    <row r="144" spans="1:27" s="24" customFormat="1" x14ac:dyDescent="0.25">
      <c r="A144" s="330" t="s">
        <v>937</v>
      </c>
      <c r="B144" s="542">
        <v>22</v>
      </c>
      <c r="C144" s="278">
        <v>1299100</v>
      </c>
      <c r="D144" s="542">
        <v>6</v>
      </c>
      <c r="E144" s="541">
        <v>4.449718184514981E-4</v>
      </c>
      <c r="F144" s="278">
        <v>441000</v>
      </c>
      <c r="G144" s="541">
        <v>1.4443259774352577E-4</v>
      </c>
      <c r="H144" s="105">
        <v>0.27272727272727271</v>
      </c>
      <c r="I144" s="6"/>
      <c r="J144" s="523"/>
      <c r="K144" s="523"/>
      <c r="L144" s="523"/>
      <c r="M144" s="523"/>
      <c r="N144" s="523"/>
      <c r="O144" s="523"/>
      <c r="P144" s="523"/>
      <c r="Q144" s="523"/>
      <c r="R144" s="523"/>
      <c r="S144" s="523"/>
      <c r="T144" s="523"/>
      <c r="U144" s="523"/>
      <c r="V144" s="523"/>
      <c r="W144" s="523"/>
      <c r="X144" s="523"/>
      <c r="Y144" s="523"/>
      <c r="Z144" s="523"/>
      <c r="AA144" s="523"/>
    </row>
    <row r="145" spans="1:27" s="24" customFormat="1" x14ac:dyDescent="0.25">
      <c r="A145" s="555" t="s">
        <v>334</v>
      </c>
      <c r="B145" s="556">
        <v>24095</v>
      </c>
      <c r="C145" s="557">
        <v>7385865642.0549974</v>
      </c>
      <c r="D145" s="556">
        <v>13484</v>
      </c>
      <c r="E145" s="583">
        <v>1</v>
      </c>
      <c r="F145" s="557">
        <v>3053327343.6174002</v>
      </c>
      <c r="G145" s="583">
        <v>1</v>
      </c>
      <c r="H145" s="584">
        <v>0.55961817804523761</v>
      </c>
      <c r="I145" s="6"/>
      <c r="J145" s="523"/>
      <c r="K145" s="523"/>
      <c r="L145" s="523"/>
      <c r="M145" s="523"/>
      <c r="N145" s="523"/>
      <c r="O145" s="523"/>
      <c r="P145" s="523"/>
      <c r="Q145" s="523"/>
      <c r="R145" s="523"/>
      <c r="S145" s="523"/>
      <c r="T145" s="523"/>
      <c r="U145" s="523"/>
      <c r="V145" s="523"/>
      <c r="W145" s="523"/>
      <c r="X145" s="523"/>
      <c r="Y145" s="523"/>
      <c r="Z145" s="523"/>
      <c r="AA145" s="523"/>
    </row>
    <row r="146" spans="1:27" s="24" customFormat="1" x14ac:dyDescent="0.25">
      <c r="A146" s="523"/>
      <c r="B146" s="523"/>
      <c r="C146" s="523"/>
      <c r="D146" s="523"/>
      <c r="E146" s="523"/>
      <c r="F146" s="523"/>
      <c r="G146" s="297"/>
      <c r="H146" s="523"/>
      <c r="I146" s="6"/>
      <c r="J146" s="523"/>
      <c r="K146" s="523"/>
      <c r="L146" s="523"/>
      <c r="M146" s="523"/>
      <c r="N146" s="523"/>
      <c r="O146" s="523"/>
      <c r="P146" s="523"/>
      <c r="Q146" s="523"/>
      <c r="R146" s="523"/>
      <c r="S146" s="523"/>
      <c r="T146" s="523"/>
      <c r="U146" s="523"/>
      <c r="V146" s="523"/>
      <c r="W146" s="523"/>
      <c r="X146" s="523"/>
      <c r="Y146" s="523"/>
      <c r="Z146" s="523"/>
      <c r="AA146" s="523"/>
    </row>
    <row r="147" spans="1:27" s="24" customFormat="1" ht="60" x14ac:dyDescent="0.25">
      <c r="A147" s="191" t="s">
        <v>814</v>
      </c>
      <c r="B147" s="292" t="s">
        <v>793</v>
      </c>
      <c r="C147" s="674" t="s">
        <v>794</v>
      </c>
      <c r="D147" s="292" t="s">
        <v>547</v>
      </c>
      <c r="E147" s="292" t="s">
        <v>795</v>
      </c>
      <c r="F147" s="292" t="s">
        <v>796</v>
      </c>
      <c r="G147" s="292" t="s">
        <v>797</v>
      </c>
      <c r="H147" s="292" t="s">
        <v>798</v>
      </c>
      <c r="I147" s="6"/>
      <c r="J147" s="523"/>
      <c r="K147" s="523"/>
      <c r="L147" s="523"/>
      <c r="M147" s="523"/>
      <c r="N147" s="523"/>
      <c r="O147" s="523"/>
      <c r="P147" s="523"/>
      <c r="Q147" s="523"/>
      <c r="R147" s="523"/>
      <c r="S147" s="523"/>
      <c r="T147" s="523"/>
      <c r="U147" s="523"/>
      <c r="V147" s="523"/>
      <c r="W147" s="523"/>
      <c r="X147" s="523"/>
      <c r="Y147" s="523"/>
      <c r="Z147" s="523"/>
      <c r="AA147" s="523"/>
    </row>
    <row r="148" spans="1:27" s="24" customFormat="1" x14ac:dyDescent="0.25">
      <c r="A148" s="657" t="s">
        <v>787</v>
      </c>
      <c r="B148" s="542">
        <v>15510</v>
      </c>
      <c r="C148" s="278">
        <v>239282559.61499995</v>
      </c>
      <c r="D148" s="542">
        <v>9357</v>
      </c>
      <c r="E148" s="541">
        <v>0.69393355087511122</v>
      </c>
      <c r="F148" s="278">
        <v>143280402.604</v>
      </c>
      <c r="G148" s="541">
        <v>4.6925988103931879E-2</v>
      </c>
      <c r="H148" s="105">
        <v>0.6032882011605416</v>
      </c>
      <c r="I148" s="6"/>
      <c r="J148" s="523"/>
      <c r="K148" s="523"/>
      <c r="L148" s="523"/>
      <c r="M148" s="523"/>
      <c r="N148" s="523"/>
      <c r="O148" s="523"/>
      <c r="P148" s="523"/>
      <c r="Q148" s="523"/>
      <c r="R148" s="523"/>
      <c r="S148" s="523"/>
      <c r="T148" s="523"/>
      <c r="U148" s="523"/>
      <c r="V148" s="523"/>
      <c r="W148" s="523"/>
      <c r="X148" s="523"/>
      <c r="Y148" s="523"/>
      <c r="Z148" s="523"/>
      <c r="AA148" s="523"/>
    </row>
    <row r="149" spans="1:27" s="24" customFormat="1" x14ac:dyDescent="0.25">
      <c r="A149" s="657" t="s">
        <v>788</v>
      </c>
      <c r="B149" s="542">
        <v>3121</v>
      </c>
      <c r="C149" s="278">
        <v>216154901.75999996</v>
      </c>
      <c r="D149" s="542">
        <v>1615</v>
      </c>
      <c r="E149" s="541">
        <v>0.1197715811331949</v>
      </c>
      <c r="F149" s="278">
        <v>105892493.35700002</v>
      </c>
      <c r="G149" s="541">
        <v>3.4681015639661139E-2</v>
      </c>
      <c r="H149" s="105">
        <v>0.51746235181031719</v>
      </c>
      <c r="I149" s="6"/>
      <c r="J149" s="523"/>
      <c r="K149" s="523"/>
      <c r="L149" s="523"/>
      <c r="M149" s="523"/>
      <c r="N149" s="523"/>
      <c r="O149" s="523"/>
      <c r="P149" s="523"/>
      <c r="Q149" s="523"/>
      <c r="R149" s="523"/>
      <c r="S149" s="523"/>
      <c r="T149" s="523"/>
      <c r="U149" s="523"/>
      <c r="V149" s="523"/>
      <c r="W149" s="523"/>
      <c r="X149" s="523"/>
      <c r="Y149" s="523"/>
      <c r="Z149" s="523"/>
      <c r="AA149" s="523"/>
    </row>
    <row r="150" spans="1:27" s="24" customFormat="1" x14ac:dyDescent="0.25">
      <c r="A150" s="657" t="s">
        <v>789</v>
      </c>
      <c r="B150" s="542">
        <v>4636</v>
      </c>
      <c r="C150" s="278">
        <v>2315258866.250001</v>
      </c>
      <c r="D150" s="542">
        <v>2187</v>
      </c>
      <c r="E150" s="541">
        <v>0.16219222782557105</v>
      </c>
      <c r="F150" s="278">
        <v>1060385339.8464001</v>
      </c>
      <c r="G150" s="541">
        <v>0.34728845633371203</v>
      </c>
      <c r="H150" s="105">
        <v>0.47174288179465057</v>
      </c>
      <c r="I150" s="6"/>
      <c r="J150" s="523"/>
      <c r="K150" s="523"/>
      <c r="L150" s="523"/>
      <c r="M150" s="523"/>
      <c r="N150" s="523"/>
      <c r="O150" s="523"/>
      <c r="P150" s="523"/>
      <c r="Q150" s="523"/>
      <c r="R150" s="523"/>
      <c r="S150" s="523"/>
      <c r="T150" s="523"/>
      <c r="U150" s="523"/>
      <c r="V150" s="523"/>
      <c r="W150" s="523"/>
      <c r="X150" s="523"/>
      <c r="Y150" s="523"/>
      <c r="Z150" s="523"/>
      <c r="AA150" s="523"/>
    </row>
    <row r="151" spans="1:27" s="24" customFormat="1" x14ac:dyDescent="0.25">
      <c r="A151" s="657" t="s">
        <v>790</v>
      </c>
      <c r="B151" s="542">
        <v>599</v>
      </c>
      <c r="C151" s="278">
        <v>1978957759.4299998</v>
      </c>
      <c r="D151" s="542">
        <v>226</v>
      </c>
      <c r="E151" s="541">
        <v>1.6760605161673093E-2</v>
      </c>
      <c r="F151" s="278">
        <v>777860933.93000007</v>
      </c>
      <c r="G151" s="541">
        <v>0.25475844755264171</v>
      </c>
      <c r="H151" s="105">
        <v>0.37729549248747912</v>
      </c>
      <c r="I151" s="6"/>
      <c r="J151" s="523"/>
      <c r="K151" s="523"/>
      <c r="L151" s="523"/>
      <c r="M151" s="523"/>
      <c r="N151" s="523"/>
      <c r="O151" s="523"/>
      <c r="P151" s="523"/>
      <c r="Q151" s="523"/>
      <c r="R151" s="523"/>
      <c r="S151" s="523"/>
      <c r="T151" s="523"/>
      <c r="U151" s="523"/>
      <c r="V151" s="523"/>
      <c r="W151" s="523"/>
      <c r="X151" s="523"/>
      <c r="Y151" s="523"/>
      <c r="Z151" s="523"/>
      <c r="AA151" s="523"/>
    </row>
    <row r="152" spans="1:27" s="24" customFormat="1" x14ac:dyDescent="0.25">
      <c r="A152" s="657" t="s">
        <v>791</v>
      </c>
      <c r="B152" s="542">
        <v>229</v>
      </c>
      <c r="C152" s="278">
        <v>2636211555</v>
      </c>
      <c r="D152" s="542">
        <v>99</v>
      </c>
      <c r="E152" s="541">
        <v>7.3420350044497186E-3</v>
      </c>
      <c r="F152" s="278">
        <v>965908173.88</v>
      </c>
      <c r="G152" s="541">
        <v>0.31634609237005357</v>
      </c>
      <c r="H152" s="105">
        <v>0.43231441048034935</v>
      </c>
      <c r="I152" s="6"/>
      <c r="J152" s="523"/>
      <c r="K152" s="523"/>
      <c r="L152" s="523"/>
      <c r="M152" s="523"/>
      <c r="N152" s="523"/>
      <c r="O152" s="523"/>
      <c r="P152" s="523"/>
      <c r="Q152" s="523"/>
      <c r="R152" s="523"/>
      <c r="S152" s="523"/>
      <c r="T152" s="523"/>
      <c r="U152" s="523"/>
      <c r="V152" s="523"/>
      <c r="W152" s="523"/>
      <c r="X152" s="523"/>
      <c r="Y152" s="523"/>
      <c r="Z152" s="523"/>
      <c r="AA152" s="523"/>
    </row>
    <row r="153" spans="1:27" s="24" customFormat="1" x14ac:dyDescent="0.25">
      <c r="A153" s="582" t="s">
        <v>334</v>
      </c>
      <c r="B153" s="556">
        <v>24095</v>
      </c>
      <c r="C153" s="557">
        <v>7385865642.0550013</v>
      </c>
      <c r="D153" s="556">
        <v>13484</v>
      </c>
      <c r="E153" s="583">
        <v>1</v>
      </c>
      <c r="F153" s="557">
        <v>3053327343.6173992</v>
      </c>
      <c r="G153" s="583">
        <v>1</v>
      </c>
      <c r="H153" s="584">
        <v>0.55961817804523761</v>
      </c>
      <c r="I153" s="6"/>
      <c r="J153" s="523"/>
      <c r="K153" s="523"/>
      <c r="L153" s="523"/>
      <c r="M153" s="523"/>
      <c r="N153" s="523"/>
      <c r="O153" s="523"/>
      <c r="P153" s="523"/>
      <c r="Q153" s="523"/>
      <c r="R153" s="523"/>
      <c r="S153" s="523"/>
      <c r="T153" s="523"/>
      <c r="U153" s="523"/>
      <c r="V153" s="523"/>
      <c r="W153" s="523"/>
      <c r="X153" s="523"/>
      <c r="Y153" s="523"/>
      <c r="Z153" s="523"/>
      <c r="AA153" s="523"/>
    </row>
    <row r="154" spans="1:27" s="24" customFormat="1" x14ac:dyDescent="0.25">
      <c r="A154" s="523"/>
      <c r="B154" s="523"/>
      <c r="C154" s="523"/>
      <c r="D154" s="523"/>
      <c r="E154" s="523"/>
      <c r="F154" s="523"/>
      <c r="G154" s="523"/>
      <c r="H154" s="523"/>
      <c r="I154" s="6"/>
      <c r="J154" s="523"/>
      <c r="K154" s="523"/>
      <c r="L154" s="523"/>
      <c r="M154" s="523"/>
      <c r="N154" s="523"/>
      <c r="O154" s="523"/>
      <c r="P154" s="523"/>
      <c r="Q154" s="523"/>
      <c r="R154" s="523"/>
      <c r="S154" s="523"/>
      <c r="T154" s="523"/>
      <c r="U154" s="523"/>
      <c r="V154" s="523"/>
      <c r="W154" s="523"/>
      <c r="X154" s="523"/>
      <c r="Y154" s="523"/>
      <c r="Z154" s="523"/>
      <c r="AA154" s="523"/>
    </row>
    <row r="155" spans="1:27" s="24" customFormat="1" ht="60" x14ac:dyDescent="0.25">
      <c r="A155" s="191" t="s">
        <v>792</v>
      </c>
      <c r="B155" s="292" t="s">
        <v>793</v>
      </c>
      <c r="C155" s="292" t="s">
        <v>794</v>
      </c>
      <c r="D155" s="292" t="s">
        <v>547</v>
      </c>
      <c r="E155" s="292" t="s">
        <v>795</v>
      </c>
      <c r="F155" s="292" t="s">
        <v>796</v>
      </c>
      <c r="G155" s="292" t="s">
        <v>797</v>
      </c>
      <c r="H155" s="292" t="s">
        <v>798</v>
      </c>
      <c r="I155" s="6"/>
      <c r="J155" s="523"/>
      <c r="K155" s="523"/>
      <c r="L155" s="523"/>
      <c r="M155" s="523"/>
      <c r="N155" s="523"/>
      <c r="O155" s="523"/>
      <c r="P155" s="523"/>
      <c r="Q155" s="523"/>
      <c r="R155" s="523"/>
      <c r="S155" s="523"/>
      <c r="T155" s="523"/>
      <c r="U155" s="523"/>
      <c r="V155" s="523"/>
      <c r="W155" s="523"/>
      <c r="X155" s="523"/>
      <c r="Y155" s="523"/>
      <c r="Z155" s="523"/>
      <c r="AA155" s="523"/>
    </row>
    <row r="156" spans="1:27" s="24" customFormat="1" x14ac:dyDescent="0.25">
      <c r="A156" s="330" t="s">
        <v>524</v>
      </c>
      <c r="B156" s="542">
        <v>304</v>
      </c>
      <c r="C156" s="278">
        <v>2632700</v>
      </c>
      <c r="D156" s="542">
        <v>164</v>
      </c>
      <c r="E156" s="585">
        <v>1.216256303767428E-2</v>
      </c>
      <c r="F156" s="278">
        <v>1427400</v>
      </c>
      <c r="G156" s="585">
        <v>4.6749000004333018E-4</v>
      </c>
      <c r="H156" s="541">
        <v>0.53947368421052633</v>
      </c>
      <c r="I156" s="6"/>
      <c r="J156" s="523"/>
      <c r="K156" s="523"/>
      <c r="L156" s="523"/>
      <c r="M156" s="523"/>
      <c r="N156" s="523"/>
      <c r="O156" s="523"/>
      <c r="P156" s="523"/>
      <c r="Q156" s="523"/>
      <c r="R156" s="523"/>
      <c r="S156" s="523"/>
      <c r="T156" s="523"/>
      <c r="U156" s="523"/>
      <c r="V156" s="523"/>
      <c r="W156" s="523"/>
      <c r="X156" s="523"/>
      <c r="Y156" s="523"/>
      <c r="Z156" s="523"/>
      <c r="AA156" s="523"/>
    </row>
    <row r="157" spans="1:27" s="24" customFormat="1" x14ac:dyDescent="0.25">
      <c r="A157" s="330" t="s">
        <v>1026</v>
      </c>
      <c r="B157" s="542">
        <v>6370</v>
      </c>
      <c r="C157" s="278">
        <v>26048356</v>
      </c>
      <c r="D157" s="542">
        <v>4156</v>
      </c>
      <c r="E157" s="585">
        <v>0.30821714624740432</v>
      </c>
      <c r="F157" s="278">
        <v>13940719.663000003</v>
      </c>
      <c r="G157" s="585">
        <v>4.5657468375087046E-3</v>
      </c>
      <c r="H157" s="541">
        <v>0.65243328100470954</v>
      </c>
      <c r="I157" s="6"/>
      <c r="J157" s="523"/>
      <c r="K157" s="523"/>
      <c r="L157" s="523"/>
      <c r="M157" s="523"/>
      <c r="N157" s="523"/>
      <c r="O157" s="523"/>
      <c r="P157" s="523"/>
      <c r="Q157" s="523"/>
      <c r="R157" s="523"/>
      <c r="S157" s="523"/>
      <c r="T157" s="523"/>
      <c r="U157" s="523"/>
      <c r="V157" s="523"/>
      <c r="W157" s="523"/>
      <c r="X157" s="523"/>
      <c r="Y157" s="523"/>
      <c r="Z157" s="523"/>
      <c r="AA157" s="523"/>
    </row>
    <row r="158" spans="1:27" s="24" customFormat="1" x14ac:dyDescent="0.25">
      <c r="A158" s="330" t="s">
        <v>860</v>
      </c>
      <c r="B158" s="542">
        <v>23</v>
      </c>
      <c r="C158" s="278">
        <v>6604031</v>
      </c>
      <c r="D158" s="542">
        <v>17</v>
      </c>
      <c r="E158" s="585">
        <v>1.2607534856125778E-3</v>
      </c>
      <c r="F158" s="278">
        <v>1975023</v>
      </c>
      <c r="G158" s="585">
        <v>6.4684286279639771E-4</v>
      </c>
      <c r="H158" s="541">
        <v>0.73913043478260865</v>
      </c>
      <c r="I158" s="6"/>
      <c r="J158" s="523"/>
      <c r="K158" s="523"/>
      <c r="L158" s="523"/>
      <c r="M158" s="523"/>
      <c r="N158" s="523"/>
      <c r="O158" s="523"/>
      <c r="P158" s="523"/>
      <c r="Q158" s="523"/>
      <c r="R158" s="523"/>
      <c r="S158" s="523"/>
      <c r="T158" s="523"/>
      <c r="U158" s="523"/>
      <c r="V158" s="523"/>
      <c r="W158" s="523"/>
      <c r="X158" s="523"/>
      <c r="Y158" s="523"/>
      <c r="Z158" s="523"/>
      <c r="AA158" s="523"/>
    </row>
    <row r="159" spans="1:27" s="24" customFormat="1" x14ac:dyDescent="0.25">
      <c r="A159" s="330" t="s">
        <v>861</v>
      </c>
      <c r="B159" s="542">
        <v>50</v>
      </c>
      <c r="C159" s="278">
        <v>26077894</v>
      </c>
      <c r="D159" s="542">
        <v>27</v>
      </c>
      <c r="E159" s="585">
        <v>2.0023731830317412E-3</v>
      </c>
      <c r="F159" s="278">
        <v>9569500</v>
      </c>
      <c r="G159" s="585">
        <v>3.1341218687226061E-3</v>
      </c>
      <c r="H159" s="541">
        <v>0.54</v>
      </c>
      <c r="I159" s="6"/>
      <c r="J159" s="523"/>
      <c r="K159" s="523"/>
      <c r="L159" s="523"/>
      <c r="M159" s="523"/>
      <c r="N159" s="523"/>
      <c r="O159" s="523"/>
      <c r="P159" s="523"/>
      <c r="Q159" s="523"/>
      <c r="R159" s="523"/>
      <c r="S159" s="523"/>
      <c r="T159" s="523"/>
      <c r="U159" s="523"/>
      <c r="V159" s="523"/>
      <c r="W159" s="523"/>
      <c r="X159" s="523"/>
      <c r="Y159" s="523"/>
      <c r="Z159" s="523"/>
      <c r="AA159" s="523"/>
    </row>
    <row r="160" spans="1:27" s="24" customFormat="1" x14ac:dyDescent="0.25">
      <c r="A160" s="330" t="s">
        <v>862</v>
      </c>
      <c r="B160" s="542">
        <v>9</v>
      </c>
      <c r="C160" s="278">
        <v>4335000</v>
      </c>
      <c r="D160" s="542">
        <v>5</v>
      </c>
      <c r="E160" s="585">
        <v>3.7080984870958172E-4</v>
      </c>
      <c r="F160" s="278">
        <v>2853900</v>
      </c>
      <c r="G160" s="585">
        <v>9.3468523968310213E-4</v>
      </c>
      <c r="H160" s="541">
        <v>0.55555555555555558</v>
      </c>
      <c r="I160" s="6"/>
      <c r="J160" s="523"/>
      <c r="K160" s="523"/>
      <c r="L160" s="523"/>
      <c r="M160" s="523"/>
      <c r="N160" s="523"/>
      <c r="O160" s="523"/>
      <c r="P160" s="523"/>
      <c r="Q160" s="523"/>
      <c r="R160" s="523"/>
      <c r="S160" s="523"/>
      <c r="T160" s="523"/>
      <c r="U160" s="523"/>
      <c r="V160" s="523"/>
      <c r="W160" s="523"/>
      <c r="X160" s="523"/>
      <c r="Y160" s="523"/>
      <c r="Z160" s="523"/>
      <c r="AA160" s="523"/>
    </row>
    <row r="161" spans="1:27" s="24" customFormat="1" x14ac:dyDescent="0.25">
      <c r="A161" s="330" t="s">
        <v>525</v>
      </c>
      <c r="B161" s="542">
        <v>49</v>
      </c>
      <c r="C161" s="278">
        <v>50000000</v>
      </c>
      <c r="D161" s="542">
        <v>20</v>
      </c>
      <c r="E161" s="585">
        <v>1.4832393948383269E-3</v>
      </c>
      <c r="F161" s="278">
        <v>27500000</v>
      </c>
      <c r="G161" s="585">
        <v>9.0065678865010358E-3</v>
      </c>
      <c r="H161" s="541">
        <v>0.40816326530612246</v>
      </c>
      <c r="I161" s="6"/>
      <c r="J161" s="523"/>
      <c r="K161" s="523"/>
      <c r="L161" s="523"/>
      <c r="M161" s="523"/>
      <c r="N161" s="523"/>
      <c r="O161" s="523"/>
      <c r="P161" s="523"/>
      <c r="Q161" s="523"/>
      <c r="R161" s="523"/>
      <c r="S161" s="523"/>
      <c r="T161" s="523"/>
      <c r="U161" s="523"/>
      <c r="V161" s="523"/>
      <c r="W161" s="523"/>
      <c r="X161" s="523"/>
      <c r="Y161" s="523"/>
      <c r="Z161" s="523"/>
      <c r="AA161" s="523"/>
    </row>
    <row r="162" spans="1:27" s="24" customFormat="1" x14ac:dyDescent="0.25">
      <c r="A162" s="330" t="s">
        <v>526</v>
      </c>
      <c r="B162" s="542">
        <v>53</v>
      </c>
      <c r="C162" s="278">
        <v>500900</v>
      </c>
      <c r="D162" s="542">
        <v>48</v>
      </c>
      <c r="E162" s="585">
        <v>3.5597745476119848E-3</v>
      </c>
      <c r="F162" s="278">
        <v>453300</v>
      </c>
      <c r="G162" s="585">
        <v>1.4846098992548799E-4</v>
      </c>
      <c r="H162" s="541">
        <v>0.90566037735849059</v>
      </c>
      <c r="I162" s="6"/>
      <c r="J162" s="523"/>
      <c r="K162" s="523"/>
      <c r="L162" s="523"/>
      <c r="M162" s="523"/>
      <c r="N162" s="523"/>
      <c r="O162" s="523"/>
      <c r="P162" s="523"/>
      <c r="Q162" s="523"/>
      <c r="R162" s="523"/>
      <c r="S162" s="523"/>
      <c r="T162" s="523"/>
      <c r="U162" s="523"/>
      <c r="V162" s="523"/>
      <c r="W162" s="523"/>
      <c r="X162" s="523"/>
      <c r="Y162" s="523"/>
      <c r="Z162" s="523"/>
      <c r="AA162" s="523"/>
    </row>
    <row r="163" spans="1:27" s="24" customFormat="1" x14ac:dyDescent="0.25">
      <c r="A163" s="330" t="s">
        <v>527</v>
      </c>
      <c r="B163" s="542">
        <v>51</v>
      </c>
      <c r="C163" s="278">
        <v>7574754</v>
      </c>
      <c r="D163" s="542">
        <v>13</v>
      </c>
      <c r="E163" s="585">
        <v>9.6410560664491251E-4</v>
      </c>
      <c r="F163" s="278">
        <v>1865800</v>
      </c>
      <c r="G163" s="585">
        <v>6.1107106773213211E-4</v>
      </c>
      <c r="H163" s="541">
        <v>0.25490196078431371</v>
      </c>
      <c r="I163" s="6"/>
      <c r="J163" s="523"/>
      <c r="K163" s="523"/>
      <c r="L163" s="523"/>
      <c r="M163" s="523"/>
      <c r="N163" s="523"/>
      <c r="O163" s="523"/>
      <c r="P163" s="523"/>
      <c r="Q163" s="523"/>
      <c r="R163" s="523"/>
      <c r="S163" s="523"/>
      <c r="T163" s="523"/>
      <c r="U163" s="523"/>
      <c r="V163" s="523"/>
      <c r="W163" s="523"/>
      <c r="X163" s="523"/>
      <c r="Y163" s="523"/>
      <c r="Z163" s="523"/>
      <c r="AA163" s="523"/>
    </row>
    <row r="164" spans="1:27" s="24" customFormat="1" x14ac:dyDescent="0.25">
      <c r="A164" s="330" t="s">
        <v>528</v>
      </c>
      <c r="B164" s="542">
        <v>676</v>
      </c>
      <c r="C164" s="278">
        <v>5484255</v>
      </c>
      <c r="D164" s="542">
        <v>515</v>
      </c>
      <c r="E164" s="585">
        <v>3.8193414417086916E-2</v>
      </c>
      <c r="F164" s="278">
        <v>4248800</v>
      </c>
      <c r="G164" s="585">
        <v>1.3915311140423857E-3</v>
      </c>
      <c r="H164" s="541">
        <v>0.76183431952662717</v>
      </c>
      <c r="I164" s="6"/>
      <c r="J164" s="523"/>
      <c r="K164" s="523"/>
      <c r="L164" s="523"/>
      <c r="M164" s="523"/>
      <c r="N164" s="523"/>
      <c r="O164" s="523"/>
      <c r="P164" s="523"/>
      <c r="Q164" s="523"/>
      <c r="R164" s="523"/>
      <c r="S164" s="523"/>
      <c r="T164" s="523"/>
      <c r="U164" s="523"/>
      <c r="V164" s="523"/>
      <c r="W164" s="523"/>
      <c r="X164" s="523"/>
      <c r="Y164" s="523"/>
      <c r="Z164" s="523"/>
      <c r="AA164" s="523"/>
    </row>
    <row r="165" spans="1:27" s="24" customFormat="1" x14ac:dyDescent="0.25">
      <c r="A165" s="330" t="s">
        <v>529</v>
      </c>
      <c r="B165" s="542">
        <v>494</v>
      </c>
      <c r="C165" s="278">
        <v>75460514</v>
      </c>
      <c r="D165" s="542">
        <v>219</v>
      </c>
      <c r="E165" s="585">
        <v>1.6241471373479678E-2</v>
      </c>
      <c r="F165" s="278">
        <v>41027900</v>
      </c>
      <c r="G165" s="585">
        <v>1.3437111512384577E-2</v>
      </c>
      <c r="H165" s="541">
        <v>0.44331983805668018</v>
      </c>
      <c r="I165" s="6"/>
      <c r="J165" s="523"/>
      <c r="K165" s="523"/>
      <c r="L165" s="523"/>
      <c r="M165" s="523"/>
      <c r="N165" s="523"/>
      <c r="O165" s="523"/>
      <c r="P165" s="523"/>
      <c r="Q165" s="523"/>
      <c r="R165" s="523"/>
      <c r="S165" s="523"/>
      <c r="T165" s="523"/>
      <c r="U165" s="523"/>
      <c r="V165" s="523"/>
      <c r="W165" s="523"/>
      <c r="X165" s="523"/>
      <c r="Y165" s="523"/>
      <c r="Z165" s="523"/>
      <c r="AA165" s="523"/>
    </row>
    <row r="166" spans="1:27" s="24" customFormat="1" x14ac:dyDescent="0.25">
      <c r="A166" s="330" t="s">
        <v>863</v>
      </c>
      <c r="B166" s="542">
        <v>11</v>
      </c>
      <c r="C166" s="278">
        <v>13866200</v>
      </c>
      <c r="D166" s="542">
        <v>6</v>
      </c>
      <c r="E166" s="585">
        <v>4.449718184514981E-4</v>
      </c>
      <c r="F166" s="278">
        <v>7573000</v>
      </c>
      <c r="G166" s="585">
        <v>2.4802450401626309E-3</v>
      </c>
      <c r="H166" s="541">
        <v>0.54545454545454541</v>
      </c>
      <c r="I166" s="6"/>
      <c r="J166" s="523"/>
      <c r="K166" s="523"/>
      <c r="L166" s="523"/>
      <c r="M166" s="523"/>
      <c r="N166" s="523"/>
      <c r="O166" s="523"/>
      <c r="P166" s="523"/>
      <c r="Q166" s="523"/>
      <c r="R166" s="523"/>
      <c r="S166" s="523"/>
      <c r="T166" s="523"/>
      <c r="U166" s="523"/>
      <c r="V166" s="523"/>
      <c r="W166" s="523"/>
      <c r="X166" s="523"/>
      <c r="Y166" s="523"/>
      <c r="Z166" s="523"/>
      <c r="AA166" s="523"/>
    </row>
    <row r="167" spans="1:27" s="24" customFormat="1" x14ac:dyDescent="0.25">
      <c r="A167" s="330" t="s">
        <v>864</v>
      </c>
      <c r="B167" s="542">
        <v>15</v>
      </c>
      <c r="C167" s="278">
        <v>9015800</v>
      </c>
      <c r="D167" s="542">
        <v>6</v>
      </c>
      <c r="E167" s="585">
        <v>4.449718184514981E-4</v>
      </c>
      <c r="F167" s="278">
        <v>3004900</v>
      </c>
      <c r="G167" s="585">
        <v>9.8413948516898049E-4</v>
      </c>
      <c r="H167" s="541">
        <v>0.4</v>
      </c>
      <c r="I167" s="6"/>
      <c r="J167" s="523"/>
      <c r="K167" s="523"/>
      <c r="L167" s="523"/>
      <c r="M167" s="523"/>
      <c r="N167" s="523"/>
      <c r="O167" s="523"/>
      <c r="P167" s="523"/>
      <c r="Q167" s="523"/>
      <c r="R167" s="523"/>
      <c r="S167" s="523"/>
      <c r="T167" s="523"/>
      <c r="U167" s="523"/>
      <c r="V167" s="523"/>
      <c r="W167" s="523"/>
      <c r="X167" s="523"/>
      <c r="Y167" s="523"/>
      <c r="Z167" s="523"/>
      <c r="AA167" s="523"/>
    </row>
    <row r="168" spans="1:27" s="24" customFormat="1" x14ac:dyDescent="0.25">
      <c r="A168" s="330" t="s">
        <v>530</v>
      </c>
      <c r="B168" s="542">
        <v>48</v>
      </c>
      <c r="C168" s="278">
        <v>114056000</v>
      </c>
      <c r="D168" s="542">
        <v>17</v>
      </c>
      <c r="E168" s="585">
        <v>1.2607534856125778E-3</v>
      </c>
      <c r="F168" s="278">
        <v>40286600</v>
      </c>
      <c r="G168" s="585">
        <v>1.3194327193320461E-2</v>
      </c>
      <c r="H168" s="541">
        <v>0.35416666666666669</v>
      </c>
      <c r="I168" s="6"/>
      <c r="J168" s="523"/>
      <c r="K168" s="523"/>
      <c r="L168" s="523"/>
      <c r="M168" s="523"/>
      <c r="N168" s="523"/>
      <c r="O168" s="523"/>
      <c r="P168" s="523"/>
      <c r="Q168" s="523"/>
      <c r="R168" s="523"/>
      <c r="S168" s="523"/>
      <c r="T168" s="523"/>
      <c r="U168" s="523"/>
      <c r="V168" s="523"/>
      <c r="W168" s="523"/>
      <c r="X168" s="523"/>
      <c r="Y168" s="523"/>
      <c r="Z168" s="523"/>
      <c r="AA168" s="523"/>
    </row>
    <row r="169" spans="1:27" s="24" customFormat="1" x14ac:dyDescent="0.25">
      <c r="A169" s="330" t="s">
        <v>531</v>
      </c>
      <c r="B169" s="542">
        <v>4208</v>
      </c>
      <c r="C169" s="278">
        <v>5206534405.499999</v>
      </c>
      <c r="D169" s="542">
        <v>1885</v>
      </c>
      <c r="E169" s="585">
        <v>0.1397953129635123</v>
      </c>
      <c r="F169" s="278">
        <v>2053453064.03</v>
      </c>
      <c r="G169" s="585">
        <v>0.67252961537926381</v>
      </c>
      <c r="H169" s="541">
        <v>0.44795627376425856</v>
      </c>
      <c r="I169" s="6"/>
      <c r="J169" s="523"/>
      <c r="K169" s="523"/>
      <c r="L169" s="523"/>
      <c r="M169" s="523"/>
      <c r="N169" s="523"/>
      <c r="O169" s="523"/>
      <c r="P169" s="523"/>
      <c r="Q169" s="523"/>
      <c r="R169" s="523"/>
      <c r="S169" s="523"/>
      <c r="T169" s="523"/>
      <c r="U169" s="523"/>
      <c r="V169" s="523"/>
      <c r="W169" s="523"/>
      <c r="X169" s="523"/>
      <c r="Y169" s="523"/>
      <c r="Z169" s="523"/>
      <c r="AA169" s="523"/>
    </row>
    <row r="170" spans="1:27" s="24" customFormat="1" x14ac:dyDescent="0.25">
      <c r="A170" s="330" t="s">
        <v>545</v>
      </c>
      <c r="B170" s="542">
        <v>367</v>
      </c>
      <c r="C170" s="278">
        <v>62114155.719999999</v>
      </c>
      <c r="D170" s="542">
        <v>128</v>
      </c>
      <c r="E170" s="585">
        <v>9.4927321269652927E-3</v>
      </c>
      <c r="F170" s="278">
        <v>21974880.010000002</v>
      </c>
      <c r="G170" s="585">
        <v>7.1970272221010762E-3</v>
      </c>
      <c r="H170" s="541">
        <v>0.34877384196185285</v>
      </c>
      <c r="I170" s="6"/>
      <c r="J170" s="523"/>
      <c r="K170" s="523"/>
      <c r="L170" s="523"/>
      <c r="M170" s="523"/>
      <c r="N170" s="523"/>
      <c r="O170" s="523"/>
      <c r="P170" s="523"/>
      <c r="Q170" s="523"/>
      <c r="R170" s="523"/>
      <c r="S170" s="523"/>
      <c r="T170" s="523"/>
      <c r="U170" s="523"/>
      <c r="V170" s="523"/>
      <c r="W170" s="523"/>
      <c r="X170" s="523"/>
      <c r="Y170" s="523"/>
      <c r="Z170" s="523"/>
      <c r="AA170" s="523"/>
    </row>
    <row r="171" spans="1:27" s="24" customFormat="1" x14ac:dyDescent="0.25">
      <c r="A171" s="330" t="s">
        <v>935</v>
      </c>
      <c r="B171" s="542">
        <v>26</v>
      </c>
      <c r="C171" s="278">
        <v>20561100</v>
      </c>
      <c r="D171" s="542">
        <v>2</v>
      </c>
      <c r="E171" s="585">
        <v>1.483239394838327E-4</v>
      </c>
      <c r="F171" s="278">
        <v>1881100</v>
      </c>
      <c r="G171" s="585">
        <v>6.1608199459262179E-4</v>
      </c>
      <c r="H171" s="541">
        <v>7.6923076923076927E-2</v>
      </c>
      <c r="I171" s="6"/>
      <c r="J171" s="523"/>
      <c r="K171" s="523"/>
      <c r="L171" s="523"/>
      <c r="M171" s="523"/>
      <c r="N171" s="523"/>
      <c r="O171" s="523"/>
      <c r="P171" s="523"/>
      <c r="Q171" s="523"/>
      <c r="R171" s="523"/>
      <c r="S171" s="523"/>
      <c r="T171" s="523"/>
      <c r="U171" s="523"/>
      <c r="V171" s="523"/>
      <c r="W171" s="523"/>
      <c r="X171" s="523"/>
      <c r="Y171" s="523"/>
      <c r="Z171" s="523"/>
      <c r="AA171" s="523"/>
    </row>
    <row r="172" spans="1:27" s="24" customFormat="1" x14ac:dyDescent="0.25">
      <c r="A172" s="330" t="s">
        <v>532</v>
      </c>
      <c r="B172" s="542">
        <v>59</v>
      </c>
      <c r="C172" s="278">
        <v>99670403</v>
      </c>
      <c r="D172" s="542">
        <v>28</v>
      </c>
      <c r="E172" s="585">
        <v>2.0765351527736575E-3</v>
      </c>
      <c r="F172" s="278">
        <v>50198900</v>
      </c>
      <c r="G172" s="585">
        <v>1.6440720024642794E-2</v>
      </c>
      <c r="H172" s="541">
        <v>0.47457627118644069</v>
      </c>
      <c r="I172" s="6"/>
      <c r="J172" s="523"/>
      <c r="K172" s="523"/>
      <c r="L172" s="523"/>
      <c r="M172" s="523"/>
      <c r="N172" s="523"/>
      <c r="O172" s="523"/>
      <c r="P172" s="523"/>
      <c r="Q172" s="523"/>
      <c r="R172" s="523"/>
      <c r="S172" s="523"/>
      <c r="T172" s="523"/>
      <c r="U172" s="523"/>
      <c r="V172" s="523"/>
      <c r="W172" s="523"/>
      <c r="X172" s="523"/>
      <c r="Y172" s="523"/>
      <c r="Z172" s="523"/>
      <c r="AA172" s="523"/>
    </row>
    <row r="173" spans="1:27" s="24" customFormat="1" x14ac:dyDescent="0.25">
      <c r="A173" s="330" t="s">
        <v>533</v>
      </c>
      <c r="B173" s="542">
        <v>618</v>
      </c>
      <c r="C173" s="278">
        <v>35001746.149999999</v>
      </c>
      <c r="D173" s="542">
        <v>384</v>
      </c>
      <c r="E173" s="585">
        <v>2.8478196380895878E-2</v>
      </c>
      <c r="F173" s="278">
        <v>7350469.3500000006</v>
      </c>
      <c r="G173" s="585">
        <v>2.4073636799425511E-3</v>
      </c>
      <c r="H173" s="541">
        <v>0.62135922330097082</v>
      </c>
      <c r="I173" s="6"/>
      <c r="J173" s="523"/>
      <c r="K173" s="523"/>
      <c r="L173" s="523"/>
      <c r="M173" s="523"/>
      <c r="N173" s="523"/>
      <c r="O173" s="523"/>
      <c r="P173" s="523"/>
      <c r="Q173" s="523"/>
      <c r="R173" s="523"/>
      <c r="S173" s="523"/>
      <c r="T173" s="523"/>
      <c r="U173" s="523"/>
      <c r="V173" s="523"/>
      <c r="W173" s="523"/>
      <c r="X173" s="523"/>
      <c r="Y173" s="523"/>
      <c r="Z173" s="523"/>
      <c r="AA173" s="523"/>
    </row>
    <row r="174" spans="1:27" s="24" customFormat="1" x14ac:dyDescent="0.25">
      <c r="A174" s="330" t="s">
        <v>1027</v>
      </c>
      <c r="B174" s="542">
        <v>53</v>
      </c>
      <c r="C174" s="278">
        <v>323327002</v>
      </c>
      <c r="D174" s="542">
        <v>26</v>
      </c>
      <c r="E174" s="585">
        <v>1.928211213289825E-3</v>
      </c>
      <c r="F174" s="278">
        <v>142857460.88</v>
      </c>
      <c r="G174" s="585">
        <v>4.6787469800323125E-2</v>
      </c>
      <c r="H174" s="541">
        <v>0.49056603773584906</v>
      </c>
      <c r="I174" s="6"/>
      <c r="J174" s="523"/>
      <c r="K174" s="523"/>
      <c r="L174" s="523"/>
      <c r="M174" s="523"/>
      <c r="N174" s="523"/>
      <c r="O174" s="523"/>
      <c r="P174" s="523"/>
      <c r="Q174" s="523"/>
      <c r="R174" s="523"/>
      <c r="S174" s="523"/>
      <c r="T174" s="523"/>
      <c r="U174" s="523"/>
      <c r="V174" s="523"/>
      <c r="W174" s="523"/>
      <c r="X174" s="523"/>
      <c r="Y174" s="523"/>
      <c r="Z174" s="523"/>
      <c r="AA174" s="523"/>
    </row>
    <row r="175" spans="1:27" s="24" customFormat="1" x14ac:dyDescent="0.25">
      <c r="A175" s="330" t="s">
        <v>865</v>
      </c>
      <c r="B175" s="542">
        <v>30</v>
      </c>
      <c r="C175" s="278">
        <v>2877458</v>
      </c>
      <c r="D175" s="542">
        <v>22</v>
      </c>
      <c r="E175" s="585">
        <v>1.6315633343221595E-3</v>
      </c>
      <c r="F175" s="278">
        <v>1971650</v>
      </c>
      <c r="G175" s="585">
        <v>6.4573816630617334E-4</v>
      </c>
      <c r="H175" s="541">
        <v>0.73333333333333328</v>
      </c>
      <c r="I175" s="6"/>
      <c r="J175" s="523"/>
      <c r="K175" s="523"/>
      <c r="L175" s="523"/>
      <c r="M175" s="523"/>
      <c r="N175" s="523"/>
      <c r="O175" s="523"/>
      <c r="P175" s="523"/>
      <c r="Q175" s="523"/>
      <c r="R175" s="523"/>
      <c r="S175" s="523"/>
      <c r="T175" s="523"/>
      <c r="U175" s="523"/>
      <c r="V175" s="523"/>
      <c r="W175" s="523"/>
      <c r="X175" s="523"/>
      <c r="Y175" s="523"/>
      <c r="Z175" s="523"/>
      <c r="AA175" s="523"/>
    </row>
    <row r="176" spans="1:27" s="24" customFormat="1" x14ac:dyDescent="0.25">
      <c r="A176" s="330" t="s">
        <v>534</v>
      </c>
      <c r="B176" s="542">
        <v>118</v>
      </c>
      <c r="C176" s="278">
        <v>13438231.369999999</v>
      </c>
      <c r="D176" s="542">
        <v>48</v>
      </c>
      <c r="E176" s="585">
        <v>3.5597745476119848E-3</v>
      </c>
      <c r="F176" s="278">
        <v>7557357</v>
      </c>
      <c r="G176" s="585">
        <v>2.4751217768372294E-3</v>
      </c>
      <c r="H176" s="541">
        <v>0.40677966101694918</v>
      </c>
      <c r="I176" s="6"/>
      <c r="J176" s="523"/>
      <c r="K176" s="523"/>
      <c r="L176" s="523"/>
      <c r="M176" s="523"/>
      <c r="N176" s="523"/>
      <c r="O176" s="523"/>
      <c r="P176" s="523"/>
      <c r="Q176" s="523"/>
      <c r="R176" s="523"/>
      <c r="S176" s="523"/>
      <c r="T176" s="523"/>
      <c r="U176" s="523"/>
      <c r="V176" s="523"/>
      <c r="W176" s="523"/>
      <c r="X176" s="523"/>
      <c r="Y176" s="523"/>
      <c r="Z176" s="523"/>
      <c r="AA176" s="523"/>
    </row>
    <row r="177" spans="1:27" s="24" customFormat="1" x14ac:dyDescent="0.25">
      <c r="A177" s="330" t="s">
        <v>1028</v>
      </c>
      <c r="B177" s="542">
        <v>5502</v>
      </c>
      <c r="C177" s="278">
        <v>251290989.56999996</v>
      </c>
      <c r="D177" s="542">
        <v>3081</v>
      </c>
      <c r="E177" s="585">
        <v>0.22849302877484426</v>
      </c>
      <c r="F177" s="278">
        <v>136186168.92000002</v>
      </c>
      <c r="G177" s="585">
        <v>4.4602544566562825E-2</v>
      </c>
      <c r="H177" s="541">
        <v>0.55997818974918212</v>
      </c>
      <c r="I177" s="6"/>
      <c r="J177" s="523"/>
      <c r="K177" s="523"/>
      <c r="L177" s="523"/>
      <c r="M177" s="523"/>
      <c r="N177" s="523"/>
      <c r="O177" s="523"/>
      <c r="P177" s="523"/>
      <c r="Q177" s="523"/>
      <c r="R177" s="523"/>
      <c r="S177" s="523"/>
      <c r="T177" s="523"/>
      <c r="U177" s="523"/>
      <c r="V177" s="523"/>
      <c r="W177" s="523"/>
      <c r="X177" s="523"/>
      <c r="Y177" s="523"/>
      <c r="Z177" s="523"/>
      <c r="AA177" s="523"/>
    </row>
    <row r="178" spans="1:27" s="24" customFormat="1" x14ac:dyDescent="0.25">
      <c r="A178" s="330" t="s">
        <v>1029</v>
      </c>
      <c r="B178" s="542">
        <v>448</v>
      </c>
      <c r="C178" s="278">
        <v>613756212.83500004</v>
      </c>
      <c r="D178" s="542">
        <v>233</v>
      </c>
      <c r="E178" s="585">
        <v>1.7279738949866508E-2</v>
      </c>
      <c r="F178" s="278">
        <v>319143327</v>
      </c>
      <c r="G178" s="585">
        <v>0.10452312873270178</v>
      </c>
      <c r="H178" s="541">
        <v>0.5200892857142857</v>
      </c>
      <c r="I178" s="6"/>
      <c r="J178" s="523"/>
      <c r="K178" s="523"/>
      <c r="L178" s="523"/>
      <c r="M178" s="523"/>
      <c r="N178" s="523"/>
      <c r="O178" s="523"/>
      <c r="P178" s="523"/>
      <c r="Q178" s="523"/>
      <c r="R178" s="523"/>
      <c r="S178" s="523"/>
      <c r="T178" s="523"/>
      <c r="U178" s="523"/>
      <c r="V178" s="523"/>
      <c r="W178" s="523"/>
      <c r="X178" s="523"/>
      <c r="Y178" s="523"/>
      <c r="Z178" s="523"/>
      <c r="AA178" s="523"/>
    </row>
    <row r="179" spans="1:27" s="24" customFormat="1" x14ac:dyDescent="0.25">
      <c r="A179" s="330" t="s">
        <v>535</v>
      </c>
      <c r="B179" s="542">
        <v>296</v>
      </c>
      <c r="C179" s="278">
        <v>11519724.75</v>
      </c>
      <c r="D179" s="542">
        <v>191</v>
      </c>
      <c r="E179" s="585">
        <v>1.4164936220706022E-2</v>
      </c>
      <c r="F179" s="278">
        <v>7399602</v>
      </c>
      <c r="G179" s="585">
        <v>2.4234551907668669E-3</v>
      </c>
      <c r="H179" s="541">
        <v>0.64527027027027029</v>
      </c>
      <c r="I179" s="6"/>
      <c r="J179" s="523"/>
      <c r="K179" s="523"/>
      <c r="L179" s="523"/>
      <c r="M179" s="523"/>
      <c r="N179" s="523"/>
      <c r="O179" s="523"/>
      <c r="P179" s="523"/>
      <c r="Q179" s="523"/>
      <c r="R179" s="523"/>
      <c r="S179" s="523"/>
      <c r="T179" s="523"/>
      <c r="U179" s="523"/>
      <c r="V179" s="523"/>
      <c r="W179" s="523"/>
      <c r="X179" s="523"/>
      <c r="Y179" s="523"/>
      <c r="Z179" s="523"/>
      <c r="AA179" s="523"/>
    </row>
    <row r="180" spans="1:27" s="24" customFormat="1" x14ac:dyDescent="0.25">
      <c r="A180" s="330" t="s">
        <v>536</v>
      </c>
      <c r="B180" s="542">
        <v>1506</v>
      </c>
      <c r="C180" s="278">
        <v>173038853</v>
      </c>
      <c r="D180" s="542">
        <v>693</v>
      </c>
      <c r="E180" s="585">
        <v>5.1394245031148027E-2</v>
      </c>
      <c r="F180" s="278">
        <v>50888539.764400028</v>
      </c>
      <c r="G180" s="585">
        <v>1.6666585019380956E-2</v>
      </c>
      <c r="H180" s="541">
        <v>0.46015936254980078</v>
      </c>
      <c r="I180" s="6"/>
      <c r="J180" s="523"/>
      <c r="K180" s="523"/>
      <c r="L180" s="523"/>
      <c r="M180" s="523"/>
      <c r="N180" s="523"/>
      <c r="O180" s="523"/>
      <c r="P180" s="523"/>
      <c r="Q180" s="523"/>
      <c r="R180" s="523"/>
      <c r="S180" s="523"/>
      <c r="T180" s="523"/>
      <c r="U180" s="523"/>
      <c r="V180" s="523"/>
      <c r="W180" s="523"/>
      <c r="X180" s="523"/>
      <c r="Y180" s="523"/>
      <c r="Z180" s="523"/>
      <c r="AA180" s="523"/>
    </row>
    <row r="181" spans="1:27" s="24" customFormat="1" x14ac:dyDescent="0.25">
      <c r="A181" s="330" t="s">
        <v>866</v>
      </c>
      <c r="B181" s="542">
        <v>146</v>
      </c>
      <c r="C181" s="278">
        <v>13491800</v>
      </c>
      <c r="D181" s="542">
        <v>80</v>
      </c>
      <c r="E181" s="585">
        <v>5.9329575793533075E-3</v>
      </c>
      <c r="F181" s="278">
        <v>7098100</v>
      </c>
      <c r="G181" s="585">
        <v>2.3247098005517459E-3</v>
      </c>
      <c r="H181" s="541">
        <v>0.54794520547945202</v>
      </c>
      <c r="I181" s="6"/>
      <c r="J181" s="523"/>
      <c r="K181" s="523"/>
      <c r="L181" s="523"/>
      <c r="M181" s="523"/>
      <c r="N181" s="523"/>
      <c r="O181" s="523"/>
      <c r="P181" s="523"/>
      <c r="Q181" s="523"/>
      <c r="R181" s="523"/>
      <c r="S181" s="523"/>
      <c r="T181" s="523"/>
      <c r="U181" s="523"/>
      <c r="V181" s="523"/>
      <c r="W181" s="523"/>
      <c r="X181" s="523"/>
      <c r="Y181" s="523"/>
      <c r="Z181" s="523"/>
      <c r="AA181" s="523"/>
    </row>
    <row r="182" spans="1:27" s="24" customFormat="1" x14ac:dyDescent="0.25">
      <c r="A182" s="330" t="s">
        <v>867</v>
      </c>
      <c r="B182" s="542">
        <v>46</v>
      </c>
      <c r="C182" s="278">
        <v>407300</v>
      </c>
      <c r="D182" s="542">
        <v>25</v>
      </c>
      <c r="E182" s="585">
        <v>1.8540492435479086E-3</v>
      </c>
      <c r="F182" s="278">
        <v>235600</v>
      </c>
      <c r="G182" s="585">
        <v>7.7161723420350698E-5</v>
      </c>
      <c r="H182" s="541">
        <v>0.54347826086956519</v>
      </c>
      <c r="I182" s="6"/>
      <c r="J182" s="523"/>
      <c r="K182" s="523"/>
      <c r="L182" s="523"/>
      <c r="M182" s="523"/>
      <c r="N182" s="523"/>
      <c r="O182" s="523"/>
      <c r="P182" s="523"/>
      <c r="Q182" s="523"/>
      <c r="R182" s="523"/>
      <c r="S182" s="523"/>
      <c r="T182" s="523"/>
      <c r="U182" s="523"/>
      <c r="V182" s="523"/>
      <c r="W182" s="523"/>
      <c r="X182" s="523"/>
      <c r="Y182" s="523"/>
      <c r="Z182" s="523"/>
      <c r="AA182" s="523"/>
    </row>
    <row r="183" spans="1:27" s="24" customFormat="1" x14ac:dyDescent="0.25">
      <c r="A183" s="330" t="s">
        <v>537</v>
      </c>
      <c r="B183" s="542">
        <v>1236</v>
      </c>
      <c r="C183" s="278">
        <v>10519317</v>
      </c>
      <c r="D183" s="542">
        <v>678</v>
      </c>
      <c r="E183" s="585">
        <v>5.0281815485019282E-2</v>
      </c>
      <c r="F183" s="278">
        <v>5797500</v>
      </c>
      <c r="G183" s="585">
        <v>1.898748266254173E-3</v>
      </c>
      <c r="H183" s="541">
        <v>0.54854368932038833</v>
      </c>
      <c r="I183" s="6"/>
      <c r="J183" s="523"/>
      <c r="K183" s="523"/>
      <c r="L183" s="523"/>
      <c r="M183" s="523"/>
      <c r="N183" s="523"/>
      <c r="O183" s="523"/>
      <c r="P183" s="523"/>
      <c r="Q183" s="523"/>
      <c r="R183" s="523"/>
      <c r="S183" s="523"/>
      <c r="T183" s="523"/>
      <c r="U183" s="523"/>
      <c r="V183" s="523"/>
      <c r="W183" s="523"/>
      <c r="X183" s="523"/>
      <c r="Y183" s="523"/>
      <c r="Z183" s="523"/>
      <c r="AA183" s="523"/>
    </row>
    <row r="184" spans="1:27" s="24" customFormat="1" x14ac:dyDescent="0.25">
      <c r="A184" s="330" t="s">
        <v>538</v>
      </c>
      <c r="B184" s="542">
        <v>122</v>
      </c>
      <c r="C184" s="278">
        <v>54074118</v>
      </c>
      <c r="D184" s="542">
        <v>45</v>
      </c>
      <c r="E184" s="585">
        <v>3.3372886383862357E-3</v>
      </c>
      <c r="F184" s="278">
        <v>21343200</v>
      </c>
      <c r="G184" s="585">
        <v>6.9901447169152331E-3</v>
      </c>
      <c r="H184" s="541">
        <v>0.36885245901639346</v>
      </c>
      <c r="I184" s="6"/>
      <c r="J184" s="523"/>
      <c r="K184" s="523"/>
      <c r="L184" s="523"/>
      <c r="M184" s="523"/>
      <c r="N184" s="523"/>
      <c r="O184" s="523"/>
      <c r="P184" s="523"/>
      <c r="Q184" s="523"/>
      <c r="R184" s="523"/>
      <c r="S184" s="523"/>
      <c r="T184" s="523"/>
      <c r="U184" s="523"/>
      <c r="V184" s="523"/>
      <c r="W184" s="523"/>
      <c r="X184" s="523"/>
      <c r="Y184" s="523"/>
      <c r="Z184" s="523"/>
      <c r="AA184" s="523"/>
    </row>
    <row r="185" spans="1:27" s="24" customFormat="1" x14ac:dyDescent="0.25">
      <c r="A185" s="330" t="s">
        <v>539</v>
      </c>
      <c r="B185" s="542">
        <v>74</v>
      </c>
      <c r="C185" s="278">
        <v>674300</v>
      </c>
      <c r="D185" s="542">
        <v>39</v>
      </c>
      <c r="E185" s="585">
        <v>2.8923168199347375E-3</v>
      </c>
      <c r="F185" s="278">
        <v>365400</v>
      </c>
      <c r="G185" s="585">
        <v>1.1967272384463559E-4</v>
      </c>
      <c r="H185" s="541">
        <v>0.52702702702702697</v>
      </c>
      <c r="I185" s="6"/>
      <c r="J185" s="523"/>
      <c r="K185" s="523"/>
      <c r="L185" s="523"/>
      <c r="M185" s="523"/>
      <c r="N185" s="523"/>
      <c r="O185" s="523"/>
      <c r="P185" s="523"/>
      <c r="Q185" s="523"/>
      <c r="R185" s="523"/>
      <c r="S185" s="523"/>
      <c r="T185" s="523"/>
      <c r="U185" s="523"/>
      <c r="V185" s="523"/>
      <c r="W185" s="523"/>
      <c r="X185" s="523"/>
      <c r="Y185" s="523"/>
      <c r="Z185" s="523"/>
      <c r="AA185" s="523"/>
    </row>
    <row r="186" spans="1:27" s="24" customFormat="1" x14ac:dyDescent="0.25">
      <c r="A186" s="330" t="s">
        <v>868</v>
      </c>
      <c r="B186" s="542">
        <v>8</v>
      </c>
      <c r="C186" s="278">
        <v>7189480</v>
      </c>
      <c r="D186" s="542">
        <v>8</v>
      </c>
      <c r="E186" s="585">
        <v>5.9329575793533079E-4</v>
      </c>
      <c r="F186" s="278">
        <v>7210500</v>
      </c>
      <c r="G186" s="585">
        <v>2.3615220998405716E-3</v>
      </c>
      <c r="H186" s="541">
        <v>1</v>
      </c>
      <c r="I186" s="6"/>
      <c r="J186" s="523"/>
      <c r="K186" s="523"/>
      <c r="L186" s="523"/>
      <c r="M186" s="523"/>
      <c r="N186" s="523"/>
      <c r="O186" s="523"/>
      <c r="P186" s="523"/>
      <c r="Q186" s="523"/>
      <c r="R186" s="523"/>
      <c r="S186" s="523"/>
      <c r="T186" s="523"/>
      <c r="U186" s="523"/>
      <c r="V186" s="523"/>
      <c r="W186" s="523"/>
      <c r="X186" s="523"/>
      <c r="Y186" s="523"/>
      <c r="Z186" s="523"/>
      <c r="AA186" s="523"/>
    </row>
    <row r="187" spans="1:27" s="24" customFormat="1" x14ac:dyDescent="0.25">
      <c r="A187" s="330" t="s">
        <v>1030</v>
      </c>
      <c r="B187" s="542">
        <v>125</v>
      </c>
      <c r="C187" s="278">
        <v>117040081.5</v>
      </c>
      <c r="D187" s="542">
        <v>42</v>
      </c>
      <c r="E187" s="585">
        <v>3.1148027291604866E-3</v>
      </c>
      <c r="F187" s="278">
        <v>36202650</v>
      </c>
      <c r="G187" s="585">
        <v>1.1856786359863154E-2</v>
      </c>
      <c r="H187" s="541">
        <v>0.33600000000000002</v>
      </c>
      <c r="I187" s="6"/>
      <c r="J187" s="523"/>
      <c r="K187" s="523"/>
      <c r="L187" s="523"/>
      <c r="M187" s="523"/>
      <c r="N187" s="523"/>
      <c r="O187" s="523"/>
      <c r="P187" s="523"/>
      <c r="Q187" s="523"/>
      <c r="R187" s="523"/>
      <c r="S187" s="523"/>
      <c r="T187" s="523"/>
      <c r="U187" s="523"/>
      <c r="V187" s="523"/>
      <c r="W187" s="523"/>
      <c r="X187" s="523"/>
      <c r="Y187" s="523"/>
      <c r="Z187" s="523"/>
      <c r="AA187" s="523"/>
    </row>
    <row r="188" spans="1:27" s="24" customFormat="1" x14ac:dyDescent="0.25">
      <c r="A188" s="330" t="s">
        <v>540</v>
      </c>
      <c r="B188" s="542">
        <v>49</v>
      </c>
      <c r="C188" s="278">
        <v>3471700</v>
      </c>
      <c r="D188" s="542">
        <v>38</v>
      </c>
      <c r="E188" s="585">
        <v>2.8181548501928213E-3</v>
      </c>
      <c r="F188" s="278">
        <v>2758400</v>
      </c>
      <c r="G188" s="585">
        <v>9.0340788574998037E-4</v>
      </c>
      <c r="H188" s="541">
        <v>0.77551020408163263</v>
      </c>
      <c r="I188" s="6"/>
      <c r="J188" s="523"/>
      <c r="K188" s="523"/>
      <c r="L188" s="523"/>
      <c r="M188" s="523"/>
      <c r="N188" s="523"/>
      <c r="O188" s="523"/>
      <c r="P188" s="523"/>
      <c r="Q188" s="523"/>
      <c r="R188" s="523"/>
      <c r="S188" s="523"/>
      <c r="T188" s="523"/>
      <c r="U188" s="523"/>
      <c r="V188" s="523"/>
      <c r="W188" s="523"/>
      <c r="X188" s="523"/>
      <c r="Y188" s="523"/>
      <c r="Z188" s="523"/>
      <c r="AA188" s="523"/>
    </row>
    <row r="189" spans="1:27" s="24" customFormat="1" x14ac:dyDescent="0.25">
      <c r="A189" s="330" t="s">
        <v>541</v>
      </c>
      <c r="B189" s="542">
        <v>905</v>
      </c>
      <c r="C189" s="278">
        <v>24210859.659999993</v>
      </c>
      <c r="D189" s="542">
        <v>595</v>
      </c>
      <c r="E189" s="585">
        <v>4.4126371996440227E-2</v>
      </c>
      <c r="F189" s="278">
        <v>15726632</v>
      </c>
      <c r="G189" s="585">
        <v>5.1506537721461663E-3</v>
      </c>
      <c r="H189" s="541">
        <v>0.65745856353591159</v>
      </c>
      <c r="I189" s="6"/>
      <c r="J189" s="523"/>
      <c r="K189" s="523"/>
      <c r="L189" s="523"/>
      <c r="M189" s="523"/>
      <c r="N189" s="523"/>
      <c r="O189" s="523"/>
      <c r="P189" s="523"/>
      <c r="Q189" s="523"/>
      <c r="R189" s="523"/>
      <c r="S189" s="523"/>
      <c r="T189" s="523"/>
      <c r="U189" s="523"/>
      <c r="V189" s="523"/>
      <c r="W189" s="523"/>
      <c r="X189" s="523"/>
      <c r="Y189" s="523"/>
      <c r="Z189" s="523"/>
      <c r="AA189" s="523"/>
    </row>
    <row r="190" spans="1:27" s="24" customFormat="1" x14ac:dyDescent="0.25">
      <c r="A190" s="555" t="s">
        <v>943</v>
      </c>
      <c r="B190" s="556">
        <v>24095</v>
      </c>
      <c r="C190" s="557">
        <v>7385865642.0549936</v>
      </c>
      <c r="D190" s="556">
        <v>13484</v>
      </c>
      <c r="E190" s="586">
        <v>1</v>
      </c>
      <c r="F190" s="557">
        <v>3053327343.6174011</v>
      </c>
      <c r="G190" s="586">
        <v>1</v>
      </c>
      <c r="H190" s="583">
        <v>0.55961817804523761</v>
      </c>
      <c r="I190" s="6"/>
      <c r="J190" s="523"/>
      <c r="K190" s="523"/>
      <c r="L190" s="523"/>
      <c r="M190" s="523"/>
      <c r="N190" s="523"/>
      <c r="O190" s="523"/>
      <c r="P190" s="523"/>
      <c r="Q190" s="523"/>
      <c r="R190" s="523"/>
      <c r="S190" s="523"/>
      <c r="T190" s="523"/>
      <c r="U190" s="523"/>
      <c r="V190" s="523"/>
      <c r="W190" s="523"/>
      <c r="X190" s="523"/>
      <c r="Y190" s="523"/>
      <c r="Z190" s="523"/>
      <c r="AA190" s="523"/>
    </row>
    <row r="191" spans="1:27" s="24" customFormat="1" x14ac:dyDescent="0.25">
      <c r="A191" s="587"/>
      <c r="B191" s="5"/>
      <c r="C191" s="552"/>
      <c r="D191" s="523"/>
      <c r="E191" s="297"/>
      <c r="F191" s="523"/>
      <c r="G191" s="523"/>
      <c r="H191" s="523"/>
      <c r="I191" s="6"/>
      <c r="J191" s="523"/>
      <c r="K191" s="523"/>
      <c r="L191" s="523"/>
      <c r="M191" s="523"/>
      <c r="N191" s="523"/>
      <c r="O191" s="523"/>
      <c r="P191" s="523"/>
      <c r="Q191" s="523"/>
      <c r="R191" s="523"/>
      <c r="S191" s="523"/>
      <c r="T191" s="523"/>
      <c r="U191" s="523"/>
      <c r="V191" s="523"/>
      <c r="W191" s="523"/>
      <c r="X191" s="523"/>
      <c r="Y191" s="523"/>
      <c r="Z191" s="523"/>
      <c r="AA191" s="523"/>
    </row>
    <row r="192" spans="1:27" x14ac:dyDescent="0.25">
      <c r="A192" s="587"/>
      <c r="B192" s="523"/>
      <c r="C192" s="523"/>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row>
    <row r="193" spans="1:33" s="409" customFormat="1" ht="21" x14ac:dyDescent="0.35">
      <c r="A193" s="410" t="s">
        <v>1023</v>
      </c>
      <c r="B193" s="411"/>
      <c r="C193" s="398"/>
      <c r="D193" s="398"/>
      <c r="E193" s="399"/>
      <c r="F193" s="399"/>
      <c r="G193" s="399"/>
      <c r="H193" s="400"/>
      <c r="I193" s="401"/>
      <c r="J193" s="402"/>
      <c r="K193" s="403"/>
      <c r="L193" s="404"/>
      <c r="M193" s="404"/>
      <c r="N193" s="398"/>
      <c r="O193" s="398"/>
      <c r="P193" s="398"/>
      <c r="Q193" s="398"/>
      <c r="R193" s="398"/>
      <c r="S193" s="398"/>
      <c r="T193" s="398"/>
      <c r="U193" s="398"/>
      <c r="V193" s="398"/>
      <c r="W193" s="398"/>
      <c r="X193" s="398"/>
      <c r="Y193" s="398"/>
      <c r="Z193" s="398"/>
      <c r="AA193" s="398"/>
      <c r="AB193" s="398"/>
      <c r="AC193" s="398"/>
      <c r="AD193" s="405"/>
      <c r="AE193" s="406"/>
      <c r="AF193" s="407"/>
      <c r="AG193" s="408"/>
    </row>
    <row r="194" spans="1:33" ht="21" x14ac:dyDescent="0.35">
      <c r="A194" s="118"/>
      <c r="B194" s="119"/>
      <c r="C194" s="119"/>
      <c r="D194" s="119"/>
      <c r="E194" s="119"/>
      <c r="F194" s="120"/>
      <c r="G194" s="120"/>
      <c r="H194" s="120"/>
      <c r="I194" s="120"/>
      <c r="J194" s="120"/>
      <c r="K194" s="120"/>
      <c r="L194" s="120"/>
      <c r="M194" s="120"/>
      <c r="N194" s="120"/>
      <c r="O194" s="120"/>
      <c r="P194" s="120"/>
      <c r="Q194" s="120"/>
      <c r="R194" s="120"/>
      <c r="S194" s="120"/>
      <c r="T194" s="120"/>
      <c r="U194" s="120"/>
      <c r="V194" s="120"/>
      <c r="W194" s="120"/>
      <c r="X194" s="120"/>
    </row>
    <row r="195" spans="1:33" x14ac:dyDescent="0.25">
      <c r="A195" s="120"/>
      <c r="B195" s="588" t="s">
        <v>1041</v>
      </c>
      <c r="C195" s="589" t="s">
        <v>1013</v>
      </c>
      <c r="D195" s="589" t="s">
        <v>980</v>
      </c>
      <c r="E195" s="136"/>
      <c r="F195" s="120"/>
      <c r="G195" s="120"/>
      <c r="H195" s="120"/>
      <c r="I195" s="120"/>
      <c r="J195" s="120"/>
      <c r="K195" s="120"/>
      <c r="L195" s="120"/>
      <c r="M195" s="120"/>
      <c r="N195" s="120"/>
      <c r="O195" s="120"/>
      <c r="P195" s="120"/>
      <c r="Q195" s="120"/>
      <c r="R195" s="120"/>
      <c r="S195" s="120"/>
      <c r="T195" s="120"/>
      <c r="U195" s="120"/>
      <c r="V195" s="120"/>
      <c r="W195" s="120"/>
      <c r="X195" s="120"/>
    </row>
    <row r="196" spans="1:33" ht="39" x14ac:dyDescent="0.25">
      <c r="A196" s="120"/>
      <c r="B196" s="295" t="s">
        <v>511</v>
      </c>
      <c r="C196" s="280">
        <v>1623025365.3038995</v>
      </c>
      <c r="D196" s="278">
        <v>35372450</v>
      </c>
      <c r="E196" s="298"/>
      <c r="F196" s="379"/>
      <c r="G196" s="133"/>
      <c r="H196" s="120"/>
      <c r="I196" s="120"/>
      <c r="J196" s="120"/>
      <c r="K196" s="120"/>
      <c r="L196" s="120"/>
      <c r="M196" s="120"/>
      <c r="N196" s="120"/>
      <c r="O196" s="120"/>
      <c r="P196" s="120"/>
      <c r="Q196" s="120"/>
      <c r="R196" s="120"/>
      <c r="S196" s="120"/>
      <c r="T196" s="120"/>
      <c r="U196" s="120"/>
      <c r="V196" s="120"/>
      <c r="W196" s="120"/>
      <c r="X196" s="120"/>
    </row>
    <row r="197" spans="1:33" ht="39" x14ac:dyDescent="0.25">
      <c r="A197" s="120"/>
      <c r="B197" s="295" t="s">
        <v>512</v>
      </c>
      <c r="C197" s="542">
        <v>4639</v>
      </c>
      <c r="D197" s="474">
        <v>366</v>
      </c>
      <c r="E197" s="300"/>
      <c r="F197" s="375"/>
      <c r="G197" s="120"/>
      <c r="H197" s="120"/>
      <c r="I197" s="120"/>
      <c r="J197" s="120"/>
      <c r="K197" s="120"/>
      <c r="L197" s="120"/>
      <c r="M197" s="120"/>
      <c r="N197" s="120"/>
      <c r="O197" s="120"/>
      <c r="P197" s="120"/>
      <c r="Q197" s="120"/>
      <c r="R197" s="120"/>
      <c r="S197" s="120"/>
      <c r="T197" s="120"/>
      <c r="U197" s="120"/>
      <c r="V197" s="120"/>
      <c r="W197" s="120"/>
      <c r="X197" s="120"/>
    </row>
    <row r="198" spans="1:33" x14ac:dyDescent="0.25">
      <c r="A198" s="120"/>
      <c r="B198" s="295" t="s">
        <v>815</v>
      </c>
      <c r="C198" s="283">
        <v>96.6</v>
      </c>
      <c r="D198" s="283">
        <v>2.1054022176557741</v>
      </c>
      <c r="E198" s="136"/>
      <c r="F198" s="376"/>
      <c r="G198" s="120"/>
      <c r="H198" s="120"/>
      <c r="I198" s="120"/>
      <c r="J198" s="120"/>
      <c r="K198" s="120"/>
      <c r="L198" s="120"/>
      <c r="M198" s="120"/>
      <c r="N198" s="120"/>
      <c r="O198" s="120"/>
      <c r="P198" s="120"/>
      <c r="Q198" s="120"/>
      <c r="R198" s="120"/>
      <c r="S198" s="120"/>
      <c r="T198" s="120"/>
      <c r="U198" s="120"/>
      <c r="V198" s="120"/>
      <c r="W198" s="120"/>
      <c r="X198" s="120"/>
    </row>
    <row r="199" spans="1:33" ht="26.25" x14ac:dyDescent="0.25">
      <c r="A199" s="120"/>
      <c r="B199" s="295" t="s">
        <v>544</v>
      </c>
      <c r="C199" s="21">
        <v>0.59</v>
      </c>
      <c r="D199" s="541">
        <v>0.56000000000000005</v>
      </c>
      <c r="E199" s="136"/>
      <c r="F199" s="377"/>
      <c r="G199" s="120"/>
      <c r="H199" s="120"/>
      <c r="I199" s="120"/>
      <c r="J199" s="120"/>
      <c r="K199" s="120"/>
      <c r="L199" s="120"/>
      <c r="M199" s="120"/>
      <c r="N199" s="120"/>
      <c r="O199" s="120"/>
      <c r="P199" s="120"/>
      <c r="Q199" s="120"/>
      <c r="R199" s="120"/>
      <c r="S199" s="120"/>
      <c r="T199" s="120"/>
      <c r="U199" s="120"/>
      <c r="V199" s="120"/>
      <c r="W199" s="120"/>
      <c r="X199" s="120"/>
    </row>
    <row r="200" spans="1:33" x14ac:dyDescent="0.25">
      <c r="A200" s="120"/>
      <c r="B200" s="709" t="s">
        <v>1014</v>
      </c>
      <c r="C200" s="709"/>
      <c r="D200" s="136"/>
      <c r="E200" s="136"/>
      <c r="F200" s="120"/>
      <c r="G200" s="120"/>
      <c r="H200" s="120"/>
      <c r="I200" s="120"/>
      <c r="J200" s="120"/>
      <c r="K200" s="120"/>
      <c r="L200" s="120"/>
      <c r="M200" s="120"/>
      <c r="N200" s="120"/>
      <c r="O200" s="120"/>
      <c r="P200" s="120"/>
      <c r="Q200" s="120"/>
      <c r="R200" s="120"/>
      <c r="S200" s="120"/>
      <c r="T200" s="120"/>
      <c r="U200" s="120"/>
      <c r="V200" s="120"/>
      <c r="W200" s="120"/>
      <c r="X200" s="120"/>
    </row>
    <row r="201" spans="1:33" x14ac:dyDescent="0.25">
      <c r="A201" s="120"/>
      <c r="B201" s="532"/>
      <c r="C201" s="532"/>
      <c r="D201" s="136"/>
      <c r="E201" s="136"/>
      <c r="F201" s="120"/>
      <c r="G201" s="120"/>
      <c r="H201" s="120"/>
      <c r="I201" s="120"/>
      <c r="J201" s="120"/>
      <c r="K201" s="120"/>
      <c r="L201" s="120"/>
      <c r="M201" s="120"/>
      <c r="N201" s="120"/>
      <c r="O201" s="120"/>
      <c r="P201" s="120"/>
      <c r="Q201" s="120"/>
      <c r="R201" s="120"/>
      <c r="S201" s="120"/>
      <c r="T201" s="120"/>
      <c r="U201" s="120"/>
      <c r="V201" s="120"/>
      <c r="W201" s="120"/>
      <c r="X201" s="120"/>
    </row>
    <row r="202" spans="1:33" x14ac:dyDescent="0.25">
      <c r="A202" s="309" t="s">
        <v>1040</v>
      </c>
      <c r="B202" s="123"/>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row>
    <row r="203" spans="1:33" s="409" customFormat="1" ht="21" x14ac:dyDescent="0.35">
      <c r="A203" s="410" t="s">
        <v>1023</v>
      </c>
      <c r="B203" s="411" t="s">
        <v>1020</v>
      </c>
      <c r="C203" s="398"/>
      <c r="D203" s="398"/>
      <c r="E203" s="399"/>
      <c r="F203" s="399"/>
      <c r="G203" s="399"/>
      <c r="H203" s="400"/>
      <c r="I203" s="401"/>
      <c r="J203" s="402"/>
      <c r="K203" s="403"/>
      <c r="L203" s="404"/>
      <c r="M203" s="404"/>
      <c r="N203" s="398"/>
      <c r="O203" s="398"/>
      <c r="P203" s="398"/>
      <c r="Q203" s="398"/>
      <c r="R203" s="398"/>
      <c r="S203" s="398"/>
      <c r="T203" s="398"/>
      <c r="U203" s="398"/>
      <c r="V203" s="398"/>
      <c r="W203" s="398"/>
      <c r="X203" s="398"/>
      <c r="Y203" s="398"/>
      <c r="Z203" s="398"/>
      <c r="AA203" s="398"/>
      <c r="AB203" s="398"/>
      <c r="AC203" s="398"/>
      <c r="AD203" s="405"/>
      <c r="AE203" s="406"/>
      <c r="AF203" s="407"/>
      <c r="AG203" s="408"/>
    </row>
    <row r="204" spans="1:33" x14ac:dyDescent="0.25">
      <c r="A204" s="120"/>
      <c r="B204" s="120"/>
      <c r="C204" s="120"/>
      <c r="D204" s="120"/>
      <c r="E204" s="178"/>
      <c r="F204" s="178"/>
      <c r="G204" s="178"/>
      <c r="H204" s="178"/>
      <c r="I204" s="120"/>
      <c r="J204" s="120"/>
      <c r="K204" s="178"/>
      <c r="L204" s="178"/>
      <c r="M204" s="178"/>
      <c r="N204" s="120"/>
      <c r="O204" s="120"/>
      <c r="P204" s="120"/>
      <c r="Q204" s="120"/>
      <c r="R204" s="120"/>
      <c r="S204" s="120"/>
      <c r="T204" s="120"/>
      <c r="U204" s="120"/>
      <c r="V204" s="120"/>
      <c r="W204" s="120"/>
      <c r="X204" s="120"/>
      <c r="Y204" s="120"/>
      <c r="Z204" s="120"/>
      <c r="AA204" s="120"/>
    </row>
    <row r="205" spans="1:33" s="24" customFormat="1" ht="60" x14ac:dyDescent="0.25">
      <c r="A205" s="581" t="s">
        <v>806</v>
      </c>
      <c r="B205" s="292" t="s">
        <v>793</v>
      </c>
      <c r="C205" s="292" t="s">
        <v>794</v>
      </c>
      <c r="D205" s="292" t="s">
        <v>547</v>
      </c>
      <c r="E205" s="292" t="s">
        <v>795</v>
      </c>
      <c r="F205" s="292" t="s">
        <v>807</v>
      </c>
      <c r="G205" s="292" t="s">
        <v>797</v>
      </c>
      <c r="H205" s="292" t="s">
        <v>798</v>
      </c>
      <c r="I205" s="6"/>
      <c r="J205" s="296"/>
      <c r="K205" s="523"/>
      <c r="L205" s="523"/>
      <c r="M205" s="523"/>
      <c r="N205" s="523"/>
      <c r="O205" s="523"/>
      <c r="P205" s="523"/>
      <c r="Q205" s="523"/>
      <c r="R205" s="523"/>
      <c r="S205" s="523"/>
      <c r="T205" s="523"/>
      <c r="U205" s="523"/>
      <c r="V205" s="523"/>
      <c r="W205" s="523"/>
      <c r="X205" s="523"/>
      <c r="Y205" s="523"/>
      <c r="Z205" s="523"/>
      <c r="AA205" s="523"/>
    </row>
    <row r="206" spans="1:33" s="24" customFormat="1" x14ac:dyDescent="0.25">
      <c r="A206" s="330" t="s">
        <v>518</v>
      </c>
      <c r="B206" s="542">
        <v>1056</v>
      </c>
      <c r="C206" s="278">
        <v>46011678</v>
      </c>
      <c r="D206" s="542">
        <v>592</v>
      </c>
      <c r="E206" s="541">
        <v>5.0059191611703024E-2</v>
      </c>
      <c r="F206" s="278">
        <v>15831900</v>
      </c>
      <c r="G206" s="541">
        <v>9.7545610428802949E-3</v>
      </c>
      <c r="H206" s="105">
        <v>0.56060606060606055</v>
      </c>
      <c r="I206" s="6"/>
      <c r="J206" s="523"/>
      <c r="K206" s="523"/>
      <c r="L206" s="523"/>
      <c r="M206" s="523"/>
      <c r="N206" s="523"/>
      <c r="O206" s="523"/>
      <c r="P206" s="523"/>
      <c r="Q206" s="523"/>
      <c r="R206" s="523"/>
      <c r="S206" s="523"/>
      <c r="T206" s="523"/>
      <c r="U206" s="523"/>
      <c r="V206" s="523"/>
      <c r="W206" s="523"/>
      <c r="X206" s="523"/>
      <c r="Y206" s="523"/>
      <c r="Z206" s="523"/>
      <c r="AA206" s="523"/>
    </row>
    <row r="207" spans="1:33" s="24" customFormat="1" x14ac:dyDescent="0.25">
      <c r="A207" s="330" t="s">
        <v>519</v>
      </c>
      <c r="B207" s="542">
        <v>5450</v>
      </c>
      <c r="C207" s="278">
        <v>1539138438.1600003</v>
      </c>
      <c r="D207" s="542">
        <v>2556</v>
      </c>
      <c r="E207" s="541">
        <v>0.21613394216133941</v>
      </c>
      <c r="F207" s="278">
        <v>657319646.01789975</v>
      </c>
      <c r="G207" s="541">
        <v>0.40499653306084998</v>
      </c>
      <c r="H207" s="105">
        <v>0.46899082568807338</v>
      </c>
      <c r="I207" s="6"/>
      <c r="J207" s="523"/>
      <c r="K207" s="523"/>
      <c r="L207" s="523"/>
      <c r="M207" s="523"/>
      <c r="N207" s="523"/>
      <c r="O207" s="523"/>
      <c r="P207" s="523"/>
      <c r="Q207" s="523"/>
      <c r="R207" s="523"/>
      <c r="S207" s="523"/>
      <c r="T207" s="523"/>
      <c r="U207" s="523"/>
      <c r="V207" s="523"/>
      <c r="W207" s="523"/>
      <c r="X207" s="523"/>
      <c r="Y207" s="523"/>
      <c r="Z207" s="523"/>
      <c r="AA207" s="523"/>
    </row>
    <row r="208" spans="1:33" s="24" customFormat="1" x14ac:dyDescent="0.25">
      <c r="A208" s="330" t="s">
        <v>520</v>
      </c>
      <c r="B208" s="542">
        <v>438</v>
      </c>
      <c r="C208" s="278">
        <v>233093162.22999999</v>
      </c>
      <c r="D208" s="542">
        <v>217</v>
      </c>
      <c r="E208" s="541">
        <v>1.834939962793844E-2</v>
      </c>
      <c r="F208" s="278">
        <v>99327745</v>
      </c>
      <c r="G208" s="541">
        <v>6.1199132880712236E-2</v>
      </c>
      <c r="H208" s="105">
        <v>0.4954337899543379</v>
      </c>
      <c r="I208" s="6"/>
      <c r="J208" s="523"/>
      <c r="K208" s="274"/>
      <c r="L208" s="523"/>
      <c r="M208" s="523"/>
      <c r="N208" s="523"/>
      <c r="O208" s="523"/>
      <c r="P208" s="523"/>
      <c r="Q208" s="523"/>
      <c r="R208" s="523"/>
      <c r="S208" s="523"/>
      <c r="T208" s="523"/>
      <c r="U208" s="523"/>
      <c r="V208" s="523"/>
      <c r="W208" s="523"/>
      <c r="X208" s="523"/>
      <c r="Y208" s="523"/>
      <c r="Z208" s="523"/>
      <c r="AA208" s="523"/>
    </row>
    <row r="209" spans="1:27" s="24" customFormat="1" x14ac:dyDescent="0.25">
      <c r="A209" s="330" t="s">
        <v>704</v>
      </c>
      <c r="B209" s="542">
        <v>9775</v>
      </c>
      <c r="C209" s="278">
        <v>190036757.83999997</v>
      </c>
      <c r="D209" s="542">
        <v>6486</v>
      </c>
      <c r="E209" s="541">
        <v>0.54845256215119231</v>
      </c>
      <c r="F209" s="278">
        <v>93395932.825999931</v>
      </c>
      <c r="G209" s="541">
        <v>5.7544345777068066E-2</v>
      </c>
      <c r="H209" s="105">
        <v>0.66352941176470592</v>
      </c>
      <c r="I209" s="6"/>
      <c r="J209" s="523"/>
      <c r="K209" s="274"/>
      <c r="L209" s="523"/>
      <c r="M209" s="523"/>
      <c r="N209" s="523"/>
      <c r="O209" s="523"/>
      <c r="P209" s="523"/>
      <c r="Q209" s="523"/>
      <c r="R209" s="523"/>
      <c r="S209" s="523"/>
      <c r="T209" s="523"/>
      <c r="U209" s="523"/>
      <c r="V209" s="523"/>
      <c r="W209" s="523"/>
      <c r="X209" s="523"/>
      <c r="Y209" s="523"/>
      <c r="Z209" s="523"/>
      <c r="AA209" s="523"/>
    </row>
    <row r="210" spans="1:27" s="24" customFormat="1" x14ac:dyDescent="0.25">
      <c r="A210" s="330" t="s">
        <v>705</v>
      </c>
      <c r="B210" s="542">
        <v>1606</v>
      </c>
      <c r="C210" s="278">
        <v>855733156.8900001</v>
      </c>
      <c r="D210" s="542">
        <v>916</v>
      </c>
      <c r="E210" s="541">
        <v>7.7456451885675626E-2</v>
      </c>
      <c r="F210" s="278">
        <v>411525722</v>
      </c>
      <c r="G210" s="541">
        <v>0.25355470764496912</v>
      </c>
      <c r="H210" s="105">
        <v>0.57036114570361141</v>
      </c>
      <c r="I210" s="6"/>
      <c r="J210" s="523"/>
      <c r="K210" s="274"/>
      <c r="L210" s="523"/>
      <c r="M210" s="523"/>
      <c r="N210" s="523"/>
      <c r="O210" s="523"/>
      <c r="P210" s="523"/>
      <c r="Q210" s="523"/>
      <c r="R210" s="523"/>
      <c r="S210" s="523"/>
      <c r="T210" s="523"/>
      <c r="U210" s="523"/>
      <c r="V210" s="523"/>
      <c r="W210" s="523"/>
      <c r="X210" s="523"/>
      <c r="Y210" s="523"/>
      <c r="Z210" s="523"/>
      <c r="AA210" s="523"/>
    </row>
    <row r="211" spans="1:27" s="24" customFormat="1" x14ac:dyDescent="0.25">
      <c r="A211" s="330" t="s">
        <v>523</v>
      </c>
      <c r="B211" s="542">
        <v>1761</v>
      </c>
      <c r="C211" s="278">
        <v>822136206.86199987</v>
      </c>
      <c r="D211" s="542">
        <v>1059</v>
      </c>
      <c r="E211" s="541">
        <v>8.9548452562151187E-2</v>
      </c>
      <c r="F211" s="278">
        <v>345624419.46000004</v>
      </c>
      <c r="G211" s="541">
        <v>0.21295071959351908</v>
      </c>
      <c r="H211" s="105">
        <v>0.60136286201022149</v>
      </c>
      <c r="I211" s="6"/>
      <c r="J211" s="523"/>
      <c r="K211" s="274"/>
      <c r="L211" s="523"/>
      <c r="M211" s="523"/>
      <c r="N211" s="523"/>
      <c r="O211" s="523"/>
      <c r="P211" s="523"/>
      <c r="Q211" s="523"/>
      <c r="R211" s="523"/>
      <c r="S211" s="523"/>
      <c r="T211" s="523"/>
      <c r="U211" s="523"/>
      <c r="V211" s="523"/>
      <c r="W211" s="523"/>
      <c r="X211" s="523"/>
      <c r="Y211" s="523"/>
      <c r="Z211" s="523"/>
      <c r="AA211" s="523"/>
    </row>
    <row r="212" spans="1:27" s="24" customFormat="1" x14ac:dyDescent="0.25">
      <c r="A212" s="555" t="s">
        <v>943</v>
      </c>
      <c r="B212" s="556">
        <v>20086</v>
      </c>
      <c r="C212" s="557">
        <v>3686149399.9820008</v>
      </c>
      <c r="D212" s="556">
        <v>11826</v>
      </c>
      <c r="E212" s="583">
        <v>1</v>
      </c>
      <c r="F212" s="557">
        <v>1623025365.3039017</v>
      </c>
      <c r="G212" s="583">
        <v>1</v>
      </c>
      <c r="H212" s="584">
        <v>0.58876829632579908</v>
      </c>
      <c r="I212" s="6"/>
      <c r="J212" s="523"/>
      <c r="K212" s="274"/>
      <c r="L212" s="523"/>
      <c r="M212" s="523"/>
      <c r="N212" s="523"/>
      <c r="O212" s="523"/>
      <c r="P212" s="523"/>
      <c r="Q212" s="523"/>
      <c r="R212" s="523"/>
      <c r="S212" s="523"/>
      <c r="T212" s="523"/>
      <c r="U212" s="523"/>
      <c r="V212" s="523"/>
      <c r="W212" s="523"/>
      <c r="X212" s="523"/>
      <c r="Y212" s="523"/>
      <c r="Z212" s="523"/>
      <c r="AA212" s="523"/>
    </row>
    <row r="213" spans="1:27" s="24" customFormat="1" x14ac:dyDescent="0.25">
      <c r="A213" s="523"/>
      <c r="B213" s="523"/>
      <c r="C213" s="523"/>
      <c r="D213" s="523"/>
      <c r="E213" s="523"/>
      <c r="F213" s="523"/>
      <c r="G213" s="523"/>
      <c r="H213" s="523"/>
      <c r="I213" s="6"/>
      <c r="J213" s="523"/>
      <c r="K213" s="523"/>
      <c r="L213" s="523"/>
      <c r="M213" s="523"/>
      <c r="N213" s="523"/>
      <c r="O213" s="523"/>
      <c r="P213" s="523"/>
      <c r="Q213" s="523"/>
      <c r="R213" s="523"/>
      <c r="S213" s="523"/>
      <c r="T213" s="523"/>
      <c r="U213" s="523"/>
      <c r="V213" s="523"/>
      <c r="W213" s="523"/>
      <c r="X213" s="523"/>
      <c r="Y213" s="523"/>
      <c r="Z213" s="523"/>
      <c r="AA213" s="523"/>
    </row>
    <row r="214" spans="1:27" s="24" customFormat="1" ht="60" x14ac:dyDescent="0.25">
      <c r="A214" s="191" t="s">
        <v>808</v>
      </c>
      <c r="B214" s="292" t="s">
        <v>793</v>
      </c>
      <c r="C214" s="292" t="s">
        <v>794</v>
      </c>
      <c r="D214" s="292" t="s">
        <v>547</v>
      </c>
      <c r="E214" s="292" t="s">
        <v>795</v>
      </c>
      <c r="F214" s="292" t="s">
        <v>796</v>
      </c>
      <c r="G214" s="292" t="s">
        <v>797</v>
      </c>
      <c r="H214" s="292" t="s">
        <v>798</v>
      </c>
      <c r="I214" s="6"/>
      <c r="J214" s="523"/>
      <c r="K214" s="523"/>
      <c r="L214" s="523"/>
      <c r="M214" s="523"/>
      <c r="N214" s="523"/>
      <c r="O214" s="523"/>
      <c r="P214" s="523"/>
      <c r="Q214" s="523"/>
      <c r="R214" s="523"/>
      <c r="S214" s="523"/>
      <c r="T214" s="523"/>
      <c r="U214" s="523"/>
      <c r="V214" s="523"/>
      <c r="W214" s="523"/>
      <c r="X214" s="523"/>
      <c r="Y214" s="523"/>
      <c r="Z214" s="523"/>
      <c r="AA214" s="523"/>
    </row>
    <row r="215" spans="1:27" s="24" customFormat="1" x14ac:dyDescent="0.25">
      <c r="A215" s="330" t="s">
        <v>809</v>
      </c>
      <c r="B215" s="542">
        <v>4225</v>
      </c>
      <c r="C215" s="278">
        <v>483972877.6400001</v>
      </c>
      <c r="D215" s="542">
        <v>1994</v>
      </c>
      <c r="E215" s="541">
        <v>0.16861153390833755</v>
      </c>
      <c r="F215" s="278">
        <v>195740862.25490007</v>
      </c>
      <c r="G215" s="541">
        <v>0.12060246650442757</v>
      </c>
      <c r="H215" s="105">
        <v>0.47195266272189351</v>
      </c>
      <c r="I215" s="6"/>
      <c r="J215" s="523"/>
      <c r="K215" s="523"/>
      <c r="L215" s="523"/>
      <c r="M215" s="523"/>
      <c r="N215" s="523"/>
      <c r="O215" s="523"/>
      <c r="P215" s="523"/>
      <c r="Q215" s="523"/>
      <c r="R215" s="523"/>
      <c r="S215" s="523"/>
      <c r="T215" s="523"/>
      <c r="U215" s="523"/>
      <c r="V215" s="523"/>
      <c r="W215" s="523"/>
      <c r="X215" s="523"/>
      <c r="Y215" s="523"/>
      <c r="Z215" s="523"/>
      <c r="AA215" s="523"/>
    </row>
    <row r="216" spans="1:27" s="24" customFormat="1" x14ac:dyDescent="0.25">
      <c r="A216" s="330" t="s">
        <v>810</v>
      </c>
      <c r="B216" s="542">
        <v>53</v>
      </c>
      <c r="C216" s="278">
        <v>13043700</v>
      </c>
      <c r="D216" s="542">
        <v>21</v>
      </c>
      <c r="E216" s="541">
        <v>1.7757483510908167E-3</v>
      </c>
      <c r="F216" s="278">
        <v>1016800</v>
      </c>
      <c r="G216" s="541">
        <v>6.2648435553538668E-4</v>
      </c>
      <c r="H216" s="105">
        <v>0.39622641509433965</v>
      </c>
      <c r="I216" s="6"/>
      <c r="J216" s="523"/>
      <c r="K216" s="523"/>
      <c r="L216" s="523"/>
      <c r="M216" s="523"/>
      <c r="N216" s="523"/>
      <c r="O216" s="523"/>
      <c r="P216" s="523"/>
      <c r="Q216" s="523"/>
      <c r="R216" s="523"/>
      <c r="S216" s="523"/>
      <c r="T216" s="523"/>
      <c r="U216" s="523"/>
      <c r="V216" s="523"/>
      <c r="W216" s="523"/>
      <c r="X216" s="523"/>
      <c r="Y216" s="523"/>
      <c r="Z216" s="523"/>
      <c r="AA216" s="523"/>
    </row>
    <row r="217" spans="1:27" s="24" customFormat="1" x14ac:dyDescent="0.25">
      <c r="A217" s="330" t="s">
        <v>811</v>
      </c>
      <c r="B217" s="542">
        <v>12144</v>
      </c>
      <c r="C217" s="278">
        <v>1593130656.2900004</v>
      </c>
      <c r="D217" s="542">
        <v>7614</v>
      </c>
      <c r="E217" s="541">
        <v>0.64383561643835618</v>
      </c>
      <c r="F217" s="278">
        <v>690497788.94900191</v>
      </c>
      <c r="G217" s="541">
        <v>0.42543869227805359</v>
      </c>
      <c r="H217" s="105">
        <v>0.62697628458498023</v>
      </c>
      <c r="I217" s="6"/>
      <c r="J217" s="523"/>
      <c r="K217" s="523"/>
      <c r="L217" s="523"/>
      <c r="M217" s="523"/>
      <c r="N217" s="523"/>
      <c r="O217" s="523"/>
      <c r="P217" s="523"/>
      <c r="Q217" s="523"/>
      <c r="R217" s="523"/>
      <c r="S217" s="523"/>
      <c r="T217" s="523"/>
      <c r="U217" s="523"/>
      <c r="V217" s="523"/>
      <c r="W217" s="523"/>
      <c r="X217" s="523"/>
      <c r="Y217" s="523"/>
      <c r="Z217" s="523"/>
      <c r="AA217" s="523"/>
    </row>
    <row r="218" spans="1:27" s="24" customFormat="1" x14ac:dyDescent="0.25">
      <c r="A218" s="330" t="s">
        <v>812</v>
      </c>
      <c r="B218" s="542">
        <v>2990</v>
      </c>
      <c r="C218" s="278">
        <v>1260857130.0120008</v>
      </c>
      <c r="D218" s="542">
        <v>1821</v>
      </c>
      <c r="E218" s="541">
        <v>0.15398274987316082</v>
      </c>
      <c r="F218" s="278">
        <v>581158200.88100028</v>
      </c>
      <c r="G218" s="541">
        <v>0.35807092933028939</v>
      </c>
      <c r="H218" s="105">
        <v>0.60903010033444815</v>
      </c>
      <c r="I218" s="6"/>
      <c r="J218" s="523"/>
      <c r="K218" s="523"/>
      <c r="L218" s="523"/>
      <c r="M218" s="523"/>
      <c r="N218" s="523"/>
      <c r="O218" s="523"/>
      <c r="P218" s="523"/>
      <c r="Q218" s="523"/>
      <c r="R218" s="523"/>
      <c r="S218" s="523"/>
      <c r="T218" s="523"/>
      <c r="U218" s="523"/>
      <c r="V218" s="523"/>
      <c r="W218" s="523"/>
      <c r="X218" s="523"/>
      <c r="Y218" s="523"/>
      <c r="Z218" s="523"/>
      <c r="AA218" s="523"/>
    </row>
    <row r="219" spans="1:27" s="24" customFormat="1" x14ac:dyDescent="0.25">
      <c r="A219" s="330" t="s">
        <v>813</v>
      </c>
      <c r="B219" s="542">
        <v>660</v>
      </c>
      <c r="C219" s="278">
        <v>334367136.03999996</v>
      </c>
      <c r="D219" s="542">
        <v>371</v>
      </c>
      <c r="E219" s="541">
        <v>3.1371554202604429E-2</v>
      </c>
      <c r="F219" s="278">
        <v>154309313.21899998</v>
      </c>
      <c r="G219" s="541">
        <v>9.5075108816987927E-2</v>
      </c>
      <c r="H219" s="105">
        <v>0.56212121212121213</v>
      </c>
      <c r="I219" s="6"/>
      <c r="J219" s="523"/>
      <c r="K219" s="523"/>
      <c r="L219" s="523"/>
      <c r="M219" s="523"/>
      <c r="N219" s="523"/>
      <c r="O219" s="523"/>
      <c r="P219" s="523"/>
      <c r="Q219" s="523"/>
      <c r="R219" s="523"/>
      <c r="S219" s="523"/>
      <c r="T219" s="523"/>
      <c r="U219" s="523"/>
      <c r="V219" s="523"/>
      <c r="W219" s="523"/>
      <c r="X219" s="523"/>
      <c r="Y219" s="523"/>
      <c r="Z219" s="523"/>
      <c r="AA219" s="523"/>
    </row>
    <row r="220" spans="1:27" s="24" customFormat="1" x14ac:dyDescent="0.25">
      <c r="A220" s="330" t="s">
        <v>937</v>
      </c>
      <c r="B220" s="542">
        <v>14</v>
      </c>
      <c r="C220" s="278">
        <v>777900</v>
      </c>
      <c r="D220" s="542">
        <v>5</v>
      </c>
      <c r="E220" s="541">
        <v>4.2279722645019446E-4</v>
      </c>
      <c r="F220" s="278">
        <v>302400</v>
      </c>
      <c r="G220" s="541">
        <v>1.8631871470682623E-4</v>
      </c>
      <c r="H220" s="105">
        <v>0.35714285714285715</v>
      </c>
      <c r="I220" s="6"/>
      <c r="J220" s="523"/>
      <c r="K220" s="523"/>
      <c r="L220" s="523"/>
      <c r="M220" s="523"/>
      <c r="N220" s="523"/>
      <c r="O220" s="523"/>
      <c r="P220" s="523"/>
      <c r="Q220" s="523"/>
      <c r="R220" s="523"/>
      <c r="S220" s="523"/>
      <c r="T220" s="523"/>
      <c r="U220" s="523"/>
      <c r="V220" s="523"/>
      <c r="W220" s="523"/>
      <c r="X220" s="523"/>
      <c r="Y220" s="523"/>
      <c r="Z220" s="523"/>
      <c r="AA220" s="523"/>
    </row>
    <row r="221" spans="1:27" s="24" customFormat="1" x14ac:dyDescent="0.25">
      <c r="A221" s="582" t="s">
        <v>334</v>
      </c>
      <c r="B221" s="556">
        <v>20086</v>
      </c>
      <c r="C221" s="557">
        <v>3686149399.9819999</v>
      </c>
      <c r="D221" s="556">
        <v>11826</v>
      </c>
      <c r="E221" s="583">
        <v>1</v>
      </c>
      <c r="F221" s="557">
        <v>1623025365.3039012</v>
      </c>
      <c r="G221" s="583">
        <v>1</v>
      </c>
      <c r="H221" s="584">
        <v>0.58876829632579908</v>
      </c>
      <c r="I221" s="6"/>
      <c r="J221" s="523"/>
      <c r="K221" s="523"/>
      <c r="L221" s="523"/>
      <c r="M221" s="523"/>
      <c r="N221" s="523"/>
      <c r="O221" s="523"/>
      <c r="P221" s="523"/>
      <c r="Q221" s="523"/>
      <c r="R221" s="523"/>
      <c r="S221" s="523"/>
      <c r="T221" s="523"/>
      <c r="U221" s="523"/>
      <c r="V221" s="523"/>
      <c r="W221" s="523"/>
      <c r="X221" s="523"/>
      <c r="Y221" s="523"/>
      <c r="Z221" s="523"/>
      <c r="AA221" s="523"/>
    </row>
    <row r="222" spans="1:27" s="24" customFormat="1" x14ac:dyDescent="0.25">
      <c r="A222" s="523"/>
      <c r="B222" s="523"/>
      <c r="C222" s="523"/>
      <c r="D222" s="523"/>
      <c r="E222" s="523"/>
      <c r="F222" s="523"/>
      <c r="G222" s="297"/>
      <c r="H222" s="523"/>
      <c r="I222" s="6"/>
      <c r="J222" s="523"/>
      <c r="K222" s="523"/>
      <c r="L222" s="523"/>
      <c r="M222" s="523"/>
      <c r="N222" s="523"/>
      <c r="O222" s="523"/>
      <c r="P222" s="523"/>
      <c r="Q222" s="523"/>
      <c r="R222" s="523"/>
      <c r="S222" s="523"/>
      <c r="T222" s="523"/>
      <c r="U222" s="523"/>
      <c r="V222" s="523"/>
      <c r="W222" s="523"/>
      <c r="X222" s="523"/>
      <c r="Y222" s="523"/>
      <c r="Z222" s="523"/>
      <c r="AA222" s="523"/>
    </row>
    <row r="223" spans="1:27" s="24" customFormat="1" ht="60" x14ac:dyDescent="0.25">
      <c r="A223" s="191" t="s">
        <v>814</v>
      </c>
      <c r="B223" s="292" t="s">
        <v>793</v>
      </c>
      <c r="C223" s="292" t="s">
        <v>794</v>
      </c>
      <c r="D223" s="292" t="s">
        <v>547</v>
      </c>
      <c r="E223" s="292" t="s">
        <v>795</v>
      </c>
      <c r="F223" s="292" t="s">
        <v>796</v>
      </c>
      <c r="G223" s="292" t="s">
        <v>797</v>
      </c>
      <c r="H223" s="292" t="s">
        <v>798</v>
      </c>
      <c r="I223" s="6"/>
      <c r="J223" s="523"/>
      <c r="K223" s="523"/>
      <c r="L223" s="523"/>
      <c r="M223" s="523"/>
      <c r="N223" s="523"/>
      <c r="O223" s="523"/>
      <c r="P223" s="523"/>
      <c r="Q223" s="523"/>
      <c r="R223" s="523"/>
      <c r="S223" s="523"/>
      <c r="T223" s="523"/>
      <c r="U223" s="523"/>
      <c r="V223" s="523"/>
      <c r="W223" s="523"/>
      <c r="X223" s="523"/>
      <c r="Y223" s="523"/>
      <c r="Z223" s="523"/>
      <c r="AA223" s="523"/>
    </row>
    <row r="224" spans="1:27" s="24" customFormat="1" x14ac:dyDescent="0.25">
      <c r="A224" s="657" t="s">
        <v>787</v>
      </c>
      <c r="B224" s="542">
        <v>13622</v>
      </c>
      <c r="C224" s="278">
        <v>196836016.64199999</v>
      </c>
      <c r="D224" s="542">
        <v>8592</v>
      </c>
      <c r="E224" s="541">
        <v>0.72653475393201417</v>
      </c>
      <c r="F224" s="278">
        <v>121569010.62999991</v>
      </c>
      <c r="G224" s="541">
        <v>7.4902717621567791E-2</v>
      </c>
      <c r="H224" s="105">
        <v>0.63074438408456912</v>
      </c>
      <c r="I224" s="6"/>
      <c r="J224" s="523"/>
      <c r="K224" s="523"/>
      <c r="L224" s="523"/>
      <c r="M224" s="523"/>
      <c r="N224" s="523"/>
      <c r="O224" s="523"/>
      <c r="P224" s="523"/>
      <c r="Q224" s="523"/>
      <c r="R224" s="523"/>
      <c r="S224" s="523"/>
      <c r="T224" s="523"/>
      <c r="U224" s="523"/>
      <c r="V224" s="523"/>
      <c r="W224" s="523"/>
      <c r="X224" s="523"/>
      <c r="Y224" s="523"/>
      <c r="Z224" s="523"/>
      <c r="AA224" s="523"/>
    </row>
    <row r="225" spans="1:27" s="24" customFormat="1" x14ac:dyDescent="0.25">
      <c r="A225" s="657" t="s">
        <v>788</v>
      </c>
      <c r="B225" s="542">
        <v>2672</v>
      </c>
      <c r="C225" s="278">
        <v>184459519.86000004</v>
      </c>
      <c r="D225" s="542">
        <v>1404</v>
      </c>
      <c r="E225" s="541">
        <v>0.11872146118721461</v>
      </c>
      <c r="F225" s="278">
        <v>86785977.602399945</v>
      </c>
      <c r="G225" s="541">
        <v>5.3471732147667268E-2</v>
      </c>
      <c r="H225" s="105">
        <v>0.52544910179640714</v>
      </c>
      <c r="I225" s="6"/>
      <c r="J225" s="523"/>
      <c r="K225" s="523"/>
      <c r="L225" s="523"/>
      <c r="M225" s="523"/>
      <c r="N225" s="523"/>
      <c r="O225" s="523"/>
      <c r="P225" s="523"/>
      <c r="Q225" s="523"/>
      <c r="R225" s="523"/>
      <c r="S225" s="523"/>
      <c r="T225" s="523"/>
      <c r="U225" s="523"/>
      <c r="V225" s="523"/>
      <c r="W225" s="523"/>
      <c r="X225" s="523"/>
      <c r="Y225" s="523"/>
      <c r="Z225" s="523"/>
      <c r="AA225" s="523"/>
    </row>
    <row r="226" spans="1:27" s="24" customFormat="1" x14ac:dyDescent="0.25">
      <c r="A226" s="657" t="s">
        <v>789</v>
      </c>
      <c r="B226" s="542">
        <v>3410</v>
      </c>
      <c r="C226" s="278">
        <v>1593420726.4300001</v>
      </c>
      <c r="D226" s="542">
        <v>1680</v>
      </c>
      <c r="E226" s="541">
        <v>0.14205986808726534</v>
      </c>
      <c r="F226" s="278">
        <v>737196816.07150006</v>
      </c>
      <c r="G226" s="541">
        <v>0.45421151870504828</v>
      </c>
      <c r="H226" s="105">
        <v>0.49266862170087977</v>
      </c>
      <c r="I226" s="6"/>
      <c r="J226" s="523"/>
      <c r="K226" s="523"/>
      <c r="L226" s="523"/>
      <c r="M226" s="523"/>
      <c r="N226" s="523"/>
      <c r="O226" s="523"/>
      <c r="P226" s="523"/>
      <c r="Q226" s="523"/>
      <c r="R226" s="523"/>
      <c r="S226" s="523"/>
      <c r="T226" s="523"/>
      <c r="U226" s="523"/>
      <c r="V226" s="523"/>
      <c r="W226" s="523"/>
      <c r="X226" s="523"/>
      <c r="Y226" s="523"/>
      <c r="Z226" s="523"/>
      <c r="AA226" s="523"/>
    </row>
    <row r="227" spans="1:27" s="24" customFormat="1" x14ac:dyDescent="0.25">
      <c r="A227" s="657" t="s">
        <v>790</v>
      </c>
      <c r="B227" s="542">
        <v>307</v>
      </c>
      <c r="C227" s="278">
        <v>986714022.35000002</v>
      </c>
      <c r="D227" s="542">
        <v>121</v>
      </c>
      <c r="E227" s="541">
        <v>1.0231692880094706E-2</v>
      </c>
      <c r="F227" s="278">
        <v>398048110</v>
      </c>
      <c r="G227" s="541">
        <v>0.2452507018739466</v>
      </c>
      <c r="H227" s="105">
        <v>0.39413680781758959</v>
      </c>
      <c r="I227" s="6"/>
      <c r="J227" s="523"/>
      <c r="K227" s="523"/>
      <c r="L227" s="523"/>
      <c r="M227" s="523"/>
      <c r="N227" s="523"/>
      <c r="O227" s="523"/>
      <c r="P227" s="523"/>
      <c r="Q227" s="523"/>
      <c r="R227" s="523"/>
      <c r="S227" s="523"/>
      <c r="T227" s="523"/>
      <c r="U227" s="523"/>
      <c r="V227" s="523"/>
      <c r="W227" s="523"/>
      <c r="X227" s="523"/>
      <c r="Y227" s="523"/>
      <c r="Z227" s="523"/>
      <c r="AA227" s="523"/>
    </row>
    <row r="228" spans="1:27" s="24" customFormat="1" x14ac:dyDescent="0.25">
      <c r="A228" s="657" t="s">
        <v>791</v>
      </c>
      <c r="B228" s="542">
        <v>75</v>
      </c>
      <c r="C228" s="278">
        <v>724719114.70000005</v>
      </c>
      <c r="D228" s="542">
        <v>29</v>
      </c>
      <c r="E228" s="541">
        <v>2.4522239134111279E-3</v>
      </c>
      <c r="F228" s="278">
        <v>279425451</v>
      </c>
      <c r="G228" s="541">
        <v>0.17216332965177017</v>
      </c>
      <c r="H228" s="105">
        <v>0.38666666666666666</v>
      </c>
      <c r="I228" s="6"/>
      <c r="J228" s="523"/>
      <c r="K228" s="523"/>
      <c r="L228" s="523"/>
      <c r="M228" s="523"/>
      <c r="N228" s="523"/>
      <c r="O228" s="523"/>
      <c r="P228" s="523"/>
      <c r="Q228" s="523"/>
      <c r="R228" s="523"/>
      <c r="S228" s="523"/>
      <c r="T228" s="523"/>
      <c r="U228" s="523"/>
      <c r="V228" s="523"/>
      <c r="W228" s="523"/>
      <c r="X228" s="523"/>
      <c r="Y228" s="523"/>
      <c r="Z228" s="523"/>
      <c r="AA228" s="523"/>
    </row>
    <row r="229" spans="1:27" s="24" customFormat="1" x14ac:dyDescent="0.25">
      <c r="A229" s="582" t="s">
        <v>334</v>
      </c>
      <c r="B229" s="556">
        <v>20086</v>
      </c>
      <c r="C229" s="557">
        <v>3686149399.9819999</v>
      </c>
      <c r="D229" s="556">
        <v>11826</v>
      </c>
      <c r="E229" s="583">
        <v>1</v>
      </c>
      <c r="F229" s="557">
        <v>1623025365.3038998</v>
      </c>
      <c r="G229" s="583">
        <v>1</v>
      </c>
      <c r="H229" s="584">
        <v>0.58876829632579908</v>
      </c>
      <c r="I229" s="6"/>
      <c r="J229" s="523"/>
      <c r="K229" s="523"/>
      <c r="L229" s="523"/>
      <c r="M229" s="523"/>
      <c r="N229" s="523"/>
      <c r="O229" s="523"/>
      <c r="P229" s="523"/>
      <c r="Q229" s="523"/>
      <c r="R229" s="523"/>
      <c r="S229" s="523"/>
      <c r="T229" s="523"/>
      <c r="U229" s="523"/>
      <c r="V229" s="523"/>
      <c r="W229" s="523"/>
      <c r="X229" s="523"/>
      <c r="Y229" s="523"/>
      <c r="Z229" s="523"/>
      <c r="AA229" s="523"/>
    </row>
    <row r="230" spans="1:27" s="24" customFormat="1" x14ac:dyDescent="0.25">
      <c r="A230" s="523"/>
      <c r="B230" s="523"/>
      <c r="C230" s="523"/>
      <c r="D230" s="523"/>
      <c r="E230" s="523"/>
      <c r="F230" s="523"/>
      <c r="G230" s="523"/>
      <c r="H230" s="523"/>
      <c r="I230" s="6"/>
      <c r="J230" s="523"/>
      <c r="K230" s="523"/>
      <c r="L230" s="523"/>
      <c r="M230" s="523"/>
      <c r="N230" s="523"/>
      <c r="O230" s="523"/>
      <c r="P230" s="523"/>
      <c r="Q230" s="523"/>
      <c r="R230" s="523"/>
      <c r="S230" s="523"/>
      <c r="T230" s="523"/>
      <c r="U230" s="523"/>
      <c r="V230" s="523"/>
      <c r="W230" s="523"/>
      <c r="X230" s="523"/>
      <c r="Y230" s="523"/>
      <c r="Z230" s="523"/>
      <c r="AA230" s="523"/>
    </row>
    <row r="231" spans="1:27" s="24" customFormat="1" ht="60" x14ac:dyDescent="0.25">
      <c r="A231" s="191" t="s">
        <v>792</v>
      </c>
      <c r="B231" s="292" t="s">
        <v>793</v>
      </c>
      <c r="C231" s="292" t="s">
        <v>794</v>
      </c>
      <c r="D231" s="292" t="s">
        <v>547</v>
      </c>
      <c r="E231" s="292" t="s">
        <v>795</v>
      </c>
      <c r="F231" s="292" t="s">
        <v>796</v>
      </c>
      <c r="G231" s="292" t="s">
        <v>797</v>
      </c>
      <c r="H231" s="292" t="s">
        <v>798</v>
      </c>
      <c r="I231" s="6"/>
      <c r="J231" s="523"/>
      <c r="K231" s="523"/>
      <c r="L231" s="523"/>
      <c r="M231" s="523"/>
      <c r="N231" s="523"/>
      <c r="O231" s="523"/>
      <c r="P231" s="523"/>
      <c r="Q231" s="523"/>
      <c r="R231" s="523"/>
      <c r="S231" s="523"/>
      <c r="T231" s="523"/>
      <c r="U231" s="523"/>
      <c r="V231" s="523"/>
      <c r="W231" s="523"/>
      <c r="X231" s="523"/>
      <c r="Y231" s="523"/>
      <c r="Z231" s="523"/>
      <c r="AA231" s="523"/>
    </row>
    <row r="232" spans="1:27" s="24" customFormat="1" x14ac:dyDescent="0.25">
      <c r="A232" s="330" t="s">
        <v>524</v>
      </c>
      <c r="B232" s="542">
        <v>272</v>
      </c>
      <c r="C232" s="278">
        <v>2263900</v>
      </c>
      <c r="D232" s="542">
        <v>128</v>
      </c>
      <c r="E232" s="585">
        <v>1.0823608997124978E-2</v>
      </c>
      <c r="F232" s="278">
        <v>1060600</v>
      </c>
      <c r="G232" s="585">
        <v>6.5347099476871745E-4</v>
      </c>
      <c r="H232" s="541">
        <v>0.47058823529411764</v>
      </c>
      <c r="I232" s="6"/>
      <c r="J232" s="523"/>
      <c r="K232" s="523"/>
      <c r="L232" s="523"/>
      <c r="M232" s="523"/>
      <c r="N232" s="523"/>
      <c r="O232" s="523"/>
      <c r="P232" s="523"/>
      <c r="Q232" s="523"/>
      <c r="R232" s="523"/>
      <c r="S232" s="523"/>
      <c r="T232" s="523"/>
      <c r="U232" s="523"/>
      <c r="V232" s="523"/>
      <c r="W232" s="523"/>
      <c r="X232" s="523"/>
      <c r="Y232" s="523"/>
      <c r="Z232" s="523"/>
      <c r="AA232" s="523"/>
    </row>
    <row r="233" spans="1:27" s="24" customFormat="1" x14ac:dyDescent="0.25">
      <c r="A233" s="330" t="s">
        <v>1026</v>
      </c>
      <c r="B233" s="542">
        <v>6004</v>
      </c>
      <c r="C233" s="278">
        <v>22299604</v>
      </c>
      <c r="D233" s="542">
        <v>4186</v>
      </c>
      <c r="E233" s="585">
        <v>0.3539658379841028</v>
      </c>
      <c r="F233" s="278">
        <v>13661647.356000004</v>
      </c>
      <c r="G233" s="585">
        <v>8.4173960851449577E-3</v>
      </c>
      <c r="H233" s="541">
        <v>0.69720186542305129</v>
      </c>
      <c r="I233" s="6"/>
      <c r="J233" s="523"/>
      <c r="K233" s="523"/>
      <c r="L233" s="523"/>
      <c r="M233" s="523"/>
      <c r="N233" s="523"/>
      <c r="O233" s="523"/>
      <c r="P233" s="523"/>
      <c r="Q233" s="523"/>
      <c r="R233" s="523"/>
      <c r="S233" s="523"/>
      <c r="T233" s="523"/>
      <c r="U233" s="523"/>
      <c r="V233" s="523"/>
      <c r="W233" s="523"/>
      <c r="X233" s="523"/>
      <c r="Y233" s="523"/>
      <c r="Z233" s="523"/>
      <c r="AA233" s="523"/>
    </row>
    <row r="234" spans="1:27" s="24" customFormat="1" x14ac:dyDescent="0.25">
      <c r="A234" s="330" t="s">
        <v>860</v>
      </c>
      <c r="B234" s="542">
        <v>31</v>
      </c>
      <c r="C234" s="278">
        <v>5618065</v>
      </c>
      <c r="D234" s="542">
        <v>23</v>
      </c>
      <c r="E234" s="585">
        <v>1.9448672416708945E-3</v>
      </c>
      <c r="F234" s="278">
        <v>1990814</v>
      </c>
      <c r="G234" s="585">
        <v>1.2266068310196959E-3</v>
      </c>
      <c r="H234" s="541">
        <v>0.74193548387096775</v>
      </c>
      <c r="I234" s="6"/>
      <c r="J234" s="523"/>
      <c r="K234" s="523"/>
      <c r="L234" s="523"/>
      <c r="M234" s="523"/>
      <c r="N234" s="523"/>
      <c r="O234" s="523"/>
      <c r="P234" s="523"/>
      <c r="Q234" s="523"/>
      <c r="R234" s="523"/>
      <c r="S234" s="523"/>
      <c r="T234" s="523"/>
      <c r="U234" s="523"/>
      <c r="V234" s="523"/>
      <c r="W234" s="523"/>
      <c r="X234" s="523"/>
      <c r="Y234" s="523"/>
      <c r="Z234" s="523"/>
      <c r="AA234" s="523"/>
    </row>
    <row r="235" spans="1:27" s="24" customFormat="1" x14ac:dyDescent="0.25">
      <c r="A235" s="330" t="s">
        <v>861</v>
      </c>
      <c r="B235" s="542">
        <v>58</v>
      </c>
      <c r="C235" s="278">
        <v>19397817</v>
      </c>
      <c r="D235" s="542">
        <v>34</v>
      </c>
      <c r="E235" s="585">
        <v>2.8750211398613224E-3</v>
      </c>
      <c r="F235" s="278">
        <v>7388500</v>
      </c>
      <c r="G235" s="585">
        <v>4.552301004005911E-3</v>
      </c>
      <c r="H235" s="541">
        <v>0.58620689655172409</v>
      </c>
      <c r="I235" s="6"/>
      <c r="J235" s="523"/>
      <c r="K235" s="523"/>
      <c r="L235" s="523"/>
      <c r="M235" s="523"/>
      <c r="N235" s="523"/>
      <c r="O235" s="523"/>
      <c r="P235" s="523"/>
      <c r="Q235" s="523"/>
      <c r="R235" s="523"/>
      <c r="S235" s="523"/>
      <c r="T235" s="523"/>
      <c r="U235" s="523"/>
      <c r="V235" s="523"/>
      <c r="W235" s="523"/>
      <c r="X235" s="523"/>
      <c r="Y235" s="523"/>
      <c r="Z235" s="523"/>
      <c r="AA235" s="523"/>
    </row>
    <row r="236" spans="1:27" s="24" customFormat="1" x14ac:dyDescent="0.25">
      <c r="A236" s="330" t="s">
        <v>862</v>
      </c>
      <c r="B236" s="542">
        <v>2</v>
      </c>
      <c r="C236" s="278">
        <v>663200</v>
      </c>
      <c r="D236" s="542">
        <v>1</v>
      </c>
      <c r="E236" s="585">
        <v>8.4559445290038893E-5</v>
      </c>
      <c r="F236" s="278">
        <v>359200</v>
      </c>
      <c r="G236" s="585">
        <v>2.2131508704593939E-4</v>
      </c>
      <c r="H236" s="541">
        <v>0.5</v>
      </c>
      <c r="I236" s="6"/>
      <c r="J236" s="523"/>
      <c r="K236" s="523"/>
      <c r="L236" s="523"/>
      <c r="M236" s="523"/>
      <c r="N236" s="523"/>
      <c r="O236" s="523"/>
      <c r="P236" s="523"/>
      <c r="Q236" s="523"/>
      <c r="R236" s="523"/>
      <c r="S236" s="523"/>
      <c r="T236" s="523"/>
      <c r="U236" s="523"/>
      <c r="V236" s="523"/>
      <c r="W236" s="523"/>
      <c r="X236" s="523"/>
      <c r="Y236" s="523"/>
      <c r="Z236" s="523"/>
      <c r="AA236" s="523"/>
    </row>
    <row r="237" spans="1:27" s="24" customFormat="1" x14ac:dyDescent="0.25">
      <c r="A237" s="330" t="s">
        <v>525</v>
      </c>
      <c r="B237" s="542">
        <v>18</v>
      </c>
      <c r="C237" s="278">
        <v>11500000</v>
      </c>
      <c r="D237" s="542">
        <v>6</v>
      </c>
      <c r="E237" s="585">
        <v>5.0735667174023336E-4</v>
      </c>
      <c r="F237" s="278">
        <v>4000000</v>
      </c>
      <c r="G237" s="585">
        <v>2.4645332633178108E-3</v>
      </c>
      <c r="H237" s="541">
        <v>0.33333333333333331</v>
      </c>
      <c r="I237" s="6"/>
      <c r="J237" s="523"/>
      <c r="K237" s="523"/>
      <c r="L237" s="523"/>
      <c r="M237" s="523"/>
      <c r="N237" s="523"/>
      <c r="O237" s="523"/>
      <c r="P237" s="523"/>
      <c r="Q237" s="523"/>
      <c r="R237" s="523"/>
      <c r="S237" s="523"/>
      <c r="T237" s="523"/>
      <c r="U237" s="523"/>
      <c r="V237" s="523"/>
      <c r="W237" s="523"/>
      <c r="X237" s="523"/>
      <c r="Y237" s="523"/>
      <c r="Z237" s="523"/>
      <c r="AA237" s="523"/>
    </row>
    <row r="238" spans="1:27" s="24" customFormat="1" x14ac:dyDescent="0.25">
      <c r="A238" s="330" t="s">
        <v>526</v>
      </c>
      <c r="B238" s="542">
        <v>28</v>
      </c>
      <c r="C238" s="278">
        <v>253600</v>
      </c>
      <c r="D238" s="542">
        <v>22</v>
      </c>
      <c r="E238" s="585">
        <v>1.8603077963808556E-3</v>
      </c>
      <c r="F238" s="278">
        <v>199100</v>
      </c>
      <c r="G238" s="585">
        <v>1.2267214318164403E-4</v>
      </c>
      <c r="H238" s="541">
        <v>0.7857142857142857</v>
      </c>
      <c r="I238" s="6"/>
      <c r="J238" s="523"/>
      <c r="K238" s="523"/>
      <c r="L238" s="523"/>
      <c r="M238" s="523"/>
      <c r="N238" s="523"/>
      <c r="O238" s="523"/>
      <c r="P238" s="523"/>
      <c r="Q238" s="523"/>
      <c r="R238" s="523"/>
      <c r="S238" s="523"/>
      <c r="T238" s="523"/>
      <c r="U238" s="523"/>
      <c r="V238" s="523"/>
      <c r="W238" s="523"/>
      <c r="X238" s="523"/>
      <c r="Y238" s="523"/>
      <c r="Z238" s="523"/>
      <c r="AA238" s="523"/>
    </row>
    <row r="239" spans="1:27" s="24" customFormat="1" x14ac:dyDescent="0.25">
      <c r="A239" s="330" t="s">
        <v>527</v>
      </c>
      <c r="B239" s="542">
        <v>31</v>
      </c>
      <c r="C239" s="278">
        <v>6339651.7100000009</v>
      </c>
      <c r="D239" s="542">
        <v>10</v>
      </c>
      <c r="E239" s="585">
        <v>8.4559445290038893E-4</v>
      </c>
      <c r="F239" s="278">
        <v>2429000</v>
      </c>
      <c r="G239" s="585">
        <v>1.4965878241497406E-3</v>
      </c>
      <c r="H239" s="541">
        <v>0.32258064516129031</v>
      </c>
      <c r="I239" s="6"/>
      <c r="J239" s="523"/>
      <c r="K239" s="523"/>
      <c r="L239" s="523"/>
      <c r="M239" s="523"/>
      <c r="N239" s="523"/>
      <c r="O239" s="523"/>
      <c r="P239" s="523"/>
      <c r="Q239" s="523"/>
      <c r="R239" s="523"/>
      <c r="S239" s="523"/>
      <c r="T239" s="523"/>
      <c r="U239" s="523"/>
      <c r="V239" s="523"/>
      <c r="W239" s="523"/>
      <c r="X239" s="523"/>
      <c r="Y239" s="523"/>
      <c r="Z239" s="523"/>
      <c r="AA239" s="523"/>
    </row>
    <row r="240" spans="1:27" s="24" customFormat="1" x14ac:dyDescent="0.25">
      <c r="A240" s="330" t="s">
        <v>528</v>
      </c>
      <c r="B240" s="542">
        <v>593</v>
      </c>
      <c r="C240" s="278">
        <v>4965700</v>
      </c>
      <c r="D240" s="542">
        <v>464</v>
      </c>
      <c r="E240" s="585">
        <v>3.9235582614578046E-2</v>
      </c>
      <c r="F240" s="278">
        <v>3916200</v>
      </c>
      <c r="G240" s="585">
        <v>2.4129012914513026E-3</v>
      </c>
      <c r="H240" s="541">
        <v>0.78246205733558183</v>
      </c>
      <c r="I240" s="6"/>
      <c r="J240" s="523"/>
      <c r="K240" s="523"/>
      <c r="L240" s="523"/>
      <c r="M240" s="523"/>
      <c r="N240" s="523"/>
      <c r="O240" s="523"/>
      <c r="P240" s="523"/>
      <c r="Q240" s="523"/>
      <c r="R240" s="523"/>
      <c r="S240" s="523"/>
      <c r="T240" s="523"/>
      <c r="U240" s="523"/>
      <c r="V240" s="523"/>
      <c r="W240" s="523"/>
      <c r="X240" s="523"/>
      <c r="Y240" s="523"/>
      <c r="Z240" s="523"/>
      <c r="AA240" s="523"/>
    </row>
    <row r="241" spans="1:27" s="24" customFormat="1" x14ac:dyDescent="0.25">
      <c r="A241" s="330" t="s">
        <v>529</v>
      </c>
      <c r="B241" s="542">
        <v>494</v>
      </c>
      <c r="C241" s="278">
        <v>74882932</v>
      </c>
      <c r="D241" s="542">
        <v>208</v>
      </c>
      <c r="E241" s="585">
        <v>1.758836462032809E-2</v>
      </c>
      <c r="F241" s="278">
        <v>37653600</v>
      </c>
      <c r="G241" s="585">
        <v>2.3199637420915877E-2</v>
      </c>
      <c r="H241" s="541">
        <v>0.42105263157894735</v>
      </c>
      <c r="I241" s="6"/>
      <c r="J241" s="523"/>
      <c r="K241" s="523"/>
      <c r="L241" s="523"/>
      <c r="M241" s="523"/>
      <c r="N241" s="523"/>
      <c r="O241" s="523"/>
      <c r="P241" s="523"/>
      <c r="Q241" s="523"/>
      <c r="R241" s="523"/>
      <c r="S241" s="523"/>
      <c r="T241" s="523"/>
      <c r="U241" s="523"/>
      <c r="V241" s="523"/>
      <c r="W241" s="523"/>
      <c r="X241" s="523"/>
      <c r="Y241" s="523"/>
      <c r="Z241" s="523"/>
      <c r="AA241" s="523"/>
    </row>
    <row r="242" spans="1:27" s="24" customFormat="1" x14ac:dyDescent="0.25">
      <c r="A242" s="330" t="s">
        <v>863</v>
      </c>
      <c r="B242" s="542">
        <v>9</v>
      </c>
      <c r="C242" s="278">
        <v>9960800</v>
      </c>
      <c r="D242" s="542">
        <v>4</v>
      </c>
      <c r="E242" s="585">
        <v>3.3823778116015557E-4</v>
      </c>
      <c r="F242" s="278">
        <v>4261100</v>
      </c>
      <c r="G242" s="585">
        <v>2.6254056720808809E-3</v>
      </c>
      <c r="H242" s="541">
        <v>0.44444444444444442</v>
      </c>
      <c r="I242" s="6"/>
      <c r="J242" s="523"/>
      <c r="K242" s="523"/>
      <c r="L242" s="523"/>
      <c r="M242" s="523"/>
      <c r="N242" s="523"/>
      <c r="O242" s="523"/>
      <c r="P242" s="523"/>
      <c r="Q242" s="523"/>
      <c r="R242" s="523"/>
      <c r="S242" s="523"/>
      <c r="T242" s="523"/>
      <c r="U242" s="523"/>
      <c r="V242" s="523"/>
      <c r="W242" s="523"/>
      <c r="X242" s="523"/>
      <c r="Y242" s="523"/>
      <c r="Z242" s="523"/>
      <c r="AA242" s="523"/>
    </row>
    <row r="243" spans="1:27" s="24" customFormat="1" x14ac:dyDescent="0.25">
      <c r="A243" s="330" t="s">
        <v>864</v>
      </c>
      <c r="B243" s="542">
        <v>11</v>
      </c>
      <c r="C243" s="278">
        <v>9214000</v>
      </c>
      <c r="D243" s="542">
        <v>4</v>
      </c>
      <c r="E243" s="585">
        <v>3.3823778116015557E-4</v>
      </c>
      <c r="F243" s="278">
        <v>3240000</v>
      </c>
      <c r="G243" s="585">
        <v>1.9962719432874265E-3</v>
      </c>
      <c r="H243" s="541">
        <v>0.36363636363636365</v>
      </c>
      <c r="I243" s="6"/>
      <c r="J243" s="523"/>
      <c r="K243" s="523"/>
      <c r="L243" s="523"/>
      <c r="M243" s="523"/>
      <c r="N243" s="523"/>
      <c r="O243" s="523"/>
      <c r="P243" s="523"/>
      <c r="Q243" s="523"/>
      <c r="R243" s="523"/>
      <c r="S243" s="523"/>
      <c r="T243" s="523"/>
      <c r="U243" s="523"/>
      <c r="V243" s="523"/>
      <c r="W243" s="523"/>
      <c r="X243" s="523"/>
      <c r="Y243" s="523"/>
      <c r="Z243" s="523"/>
      <c r="AA243" s="523"/>
    </row>
    <row r="244" spans="1:27" s="24" customFormat="1" x14ac:dyDescent="0.25">
      <c r="A244" s="330" t="s">
        <v>530</v>
      </c>
      <c r="B244" s="542">
        <v>46</v>
      </c>
      <c r="C244" s="278">
        <v>92055000</v>
      </c>
      <c r="D244" s="542">
        <v>15</v>
      </c>
      <c r="E244" s="585">
        <v>1.2683916793505834E-3</v>
      </c>
      <c r="F244" s="278">
        <v>27406800</v>
      </c>
      <c r="G244" s="585">
        <v>1.6886242560274642E-2</v>
      </c>
      <c r="H244" s="541">
        <v>0.32608695652173914</v>
      </c>
      <c r="I244" s="6"/>
      <c r="J244" s="523"/>
      <c r="K244" s="523"/>
      <c r="L244" s="523"/>
      <c r="M244" s="523"/>
      <c r="N244" s="523"/>
      <c r="O244" s="523"/>
      <c r="P244" s="523"/>
      <c r="Q244" s="523"/>
      <c r="R244" s="523"/>
      <c r="S244" s="523"/>
      <c r="T244" s="523"/>
      <c r="U244" s="523"/>
      <c r="V244" s="523"/>
      <c r="W244" s="523"/>
      <c r="X244" s="523"/>
      <c r="Y244" s="523"/>
      <c r="Z244" s="523"/>
      <c r="AA244" s="523"/>
    </row>
    <row r="245" spans="1:27" s="24" customFormat="1" x14ac:dyDescent="0.25">
      <c r="A245" s="330" t="s">
        <v>531</v>
      </c>
      <c r="B245" s="542">
        <v>2684</v>
      </c>
      <c r="C245" s="278">
        <v>2260391572.6799994</v>
      </c>
      <c r="D245" s="542">
        <v>1261</v>
      </c>
      <c r="E245" s="585">
        <v>0.10662946051073904</v>
      </c>
      <c r="F245" s="278">
        <v>1002298811.46</v>
      </c>
      <c r="G245" s="585">
        <v>0.61754969015676919</v>
      </c>
      <c r="H245" s="541">
        <v>0.46982116244411326</v>
      </c>
      <c r="I245" s="6"/>
      <c r="J245" s="523"/>
      <c r="K245" s="523"/>
      <c r="L245" s="523"/>
      <c r="M245" s="523"/>
      <c r="N245" s="523"/>
      <c r="O245" s="523"/>
      <c r="P245" s="523"/>
      <c r="Q245" s="523"/>
      <c r="R245" s="523"/>
      <c r="S245" s="523"/>
      <c r="T245" s="523"/>
      <c r="U245" s="523"/>
      <c r="V245" s="523"/>
      <c r="W245" s="523"/>
      <c r="X245" s="523"/>
      <c r="Y245" s="523"/>
      <c r="Z245" s="523"/>
      <c r="AA245" s="523"/>
    </row>
    <row r="246" spans="1:27" s="24" customFormat="1" x14ac:dyDescent="0.25">
      <c r="A246" s="330" t="s">
        <v>545</v>
      </c>
      <c r="B246" s="542">
        <v>366</v>
      </c>
      <c r="C246" s="278">
        <v>32780205.760000002</v>
      </c>
      <c r="D246" s="542">
        <v>97</v>
      </c>
      <c r="E246" s="585">
        <v>8.2022661931337726E-3</v>
      </c>
      <c r="F246" s="278">
        <v>10028501</v>
      </c>
      <c r="G246" s="585">
        <v>6.178893573928982E-3</v>
      </c>
      <c r="H246" s="541">
        <v>0.2650273224043716</v>
      </c>
      <c r="I246" s="6"/>
      <c r="J246" s="523"/>
      <c r="K246" s="523"/>
      <c r="L246" s="523"/>
      <c r="M246" s="523"/>
      <c r="N246" s="523"/>
      <c r="O246" s="523"/>
      <c r="P246" s="523"/>
      <c r="Q246" s="523"/>
      <c r="R246" s="523"/>
      <c r="S246" s="523"/>
      <c r="T246" s="523"/>
      <c r="U246" s="523"/>
      <c r="V246" s="523"/>
      <c r="W246" s="523"/>
      <c r="X246" s="523"/>
      <c r="Y246" s="523"/>
      <c r="Z246" s="523"/>
      <c r="AA246" s="523"/>
    </row>
    <row r="247" spans="1:27" s="24" customFormat="1" x14ac:dyDescent="0.25">
      <c r="A247" s="330" t="s">
        <v>935</v>
      </c>
      <c r="B247" s="542">
        <v>15</v>
      </c>
      <c r="C247" s="278">
        <v>11929300</v>
      </c>
      <c r="D247" s="542">
        <v>4</v>
      </c>
      <c r="E247" s="585">
        <v>3.3823778116015557E-4</v>
      </c>
      <c r="F247" s="278">
        <v>3099900</v>
      </c>
      <c r="G247" s="585">
        <v>1.9099516657397203E-3</v>
      </c>
      <c r="H247" s="541">
        <v>0.26666666666666666</v>
      </c>
      <c r="I247" s="6"/>
      <c r="J247" s="523"/>
      <c r="K247" s="523"/>
      <c r="L247" s="523"/>
      <c r="M247" s="523"/>
      <c r="N247" s="523"/>
      <c r="O247" s="523"/>
      <c r="P247" s="523"/>
      <c r="Q247" s="523"/>
      <c r="R247" s="523"/>
      <c r="S247" s="523"/>
      <c r="T247" s="523"/>
      <c r="U247" s="523"/>
      <c r="V247" s="523"/>
      <c r="W247" s="523"/>
      <c r="X247" s="523"/>
      <c r="Y247" s="523"/>
      <c r="Z247" s="523"/>
      <c r="AA247" s="523"/>
    </row>
    <row r="248" spans="1:27" s="24" customFormat="1" x14ac:dyDescent="0.25">
      <c r="A248" s="330" t="s">
        <v>532</v>
      </c>
      <c r="B248" s="542">
        <v>38</v>
      </c>
      <c r="C248" s="278">
        <v>67548900</v>
      </c>
      <c r="D248" s="542">
        <v>20</v>
      </c>
      <c r="E248" s="585">
        <v>1.6911889058007779E-3</v>
      </c>
      <c r="F248" s="278">
        <v>36739000</v>
      </c>
      <c r="G248" s="585">
        <v>2.2636121890258262E-2</v>
      </c>
      <c r="H248" s="541">
        <v>0.52631578947368418</v>
      </c>
      <c r="I248" s="6"/>
      <c r="J248" s="523"/>
      <c r="K248" s="523"/>
      <c r="L248" s="523"/>
      <c r="M248" s="523"/>
      <c r="N248" s="523"/>
      <c r="O248" s="523"/>
      <c r="P248" s="523"/>
      <c r="Q248" s="523"/>
      <c r="R248" s="523"/>
      <c r="S248" s="523"/>
      <c r="T248" s="523"/>
      <c r="U248" s="523"/>
      <c r="V248" s="523"/>
      <c r="W248" s="523"/>
      <c r="X248" s="523"/>
      <c r="Y248" s="523"/>
      <c r="Z248" s="523"/>
      <c r="AA248" s="523"/>
    </row>
    <row r="249" spans="1:27" s="24" customFormat="1" x14ac:dyDescent="0.25">
      <c r="A249" s="330" t="s">
        <v>533</v>
      </c>
      <c r="B249" s="542">
        <v>781</v>
      </c>
      <c r="C249" s="278">
        <v>9589436.4799999986</v>
      </c>
      <c r="D249" s="542">
        <v>559</v>
      </c>
      <c r="E249" s="585">
        <v>4.7268729917131741E-2</v>
      </c>
      <c r="F249" s="278">
        <v>9254996.4700000025</v>
      </c>
      <c r="G249" s="585">
        <v>5.7023116630509811E-3</v>
      </c>
      <c r="H249" s="541">
        <v>0.71574903969270165</v>
      </c>
      <c r="I249" s="6"/>
      <c r="J249" s="523"/>
      <c r="K249" s="523"/>
      <c r="L249" s="523"/>
      <c r="M249" s="523"/>
      <c r="N249" s="523"/>
      <c r="O249" s="523"/>
      <c r="P249" s="523"/>
      <c r="Q249" s="523"/>
      <c r="R249" s="523"/>
      <c r="S249" s="523"/>
      <c r="T249" s="523"/>
      <c r="U249" s="523"/>
      <c r="V249" s="523"/>
      <c r="W249" s="523"/>
      <c r="X249" s="523"/>
      <c r="Y249" s="523"/>
      <c r="Z249" s="523"/>
      <c r="AA249" s="523"/>
    </row>
    <row r="250" spans="1:27" s="24" customFormat="1" x14ac:dyDescent="0.25">
      <c r="A250" s="330" t="s">
        <v>1027</v>
      </c>
      <c r="B250" s="542">
        <v>21</v>
      </c>
      <c r="C250" s="278">
        <v>122069290</v>
      </c>
      <c r="D250" s="542">
        <v>3</v>
      </c>
      <c r="E250" s="585">
        <v>2.5367833587011668E-4</v>
      </c>
      <c r="F250" s="278">
        <v>19649560</v>
      </c>
      <c r="G250" s="585">
        <v>1.2106748557389779E-2</v>
      </c>
      <c r="H250" s="541">
        <v>0.14285714285714285</v>
      </c>
      <c r="I250" s="6"/>
      <c r="J250" s="523"/>
      <c r="K250" s="523"/>
      <c r="L250" s="523"/>
      <c r="M250" s="523"/>
      <c r="N250" s="523"/>
      <c r="O250" s="523"/>
      <c r="P250" s="523"/>
      <c r="Q250" s="523"/>
      <c r="R250" s="523"/>
      <c r="S250" s="523"/>
      <c r="T250" s="523"/>
      <c r="U250" s="523"/>
      <c r="V250" s="523"/>
      <c r="W250" s="523"/>
      <c r="X250" s="523"/>
      <c r="Y250" s="523"/>
      <c r="Z250" s="523"/>
      <c r="AA250" s="523"/>
    </row>
    <row r="251" spans="1:27" s="24" customFormat="1" x14ac:dyDescent="0.25">
      <c r="A251" s="330" t="s">
        <v>865</v>
      </c>
      <c r="B251" s="542">
        <v>15</v>
      </c>
      <c r="C251" s="278">
        <v>1018899</v>
      </c>
      <c r="D251" s="542">
        <v>12</v>
      </c>
      <c r="E251" s="585">
        <v>1.0147133434804667E-3</v>
      </c>
      <c r="F251" s="278">
        <v>844710</v>
      </c>
      <c r="G251" s="585">
        <v>5.2045397321429695E-4</v>
      </c>
      <c r="H251" s="541">
        <v>0.8</v>
      </c>
      <c r="I251" s="6"/>
      <c r="J251" s="523"/>
      <c r="K251" s="523"/>
      <c r="L251" s="523"/>
      <c r="M251" s="523"/>
      <c r="N251" s="523"/>
      <c r="O251" s="523"/>
      <c r="P251" s="523"/>
      <c r="Q251" s="523"/>
      <c r="R251" s="523"/>
      <c r="S251" s="523"/>
      <c r="T251" s="523"/>
      <c r="U251" s="523"/>
      <c r="V251" s="523"/>
      <c r="W251" s="523"/>
      <c r="X251" s="523"/>
      <c r="Y251" s="523"/>
      <c r="Z251" s="523"/>
      <c r="AA251" s="523"/>
    </row>
    <row r="252" spans="1:27" s="24" customFormat="1" x14ac:dyDescent="0.25">
      <c r="A252" s="330" t="s">
        <v>534</v>
      </c>
      <c r="B252" s="542">
        <v>107</v>
      </c>
      <c r="C252" s="278">
        <v>6351829.5</v>
      </c>
      <c r="D252" s="542">
        <v>43</v>
      </c>
      <c r="E252" s="585">
        <v>3.6360561474716724E-3</v>
      </c>
      <c r="F252" s="278">
        <v>1450952</v>
      </c>
      <c r="G252" s="585">
        <v>8.9397986686937602E-4</v>
      </c>
      <c r="H252" s="541">
        <v>0.40186915887850466</v>
      </c>
      <c r="I252" s="6"/>
      <c r="J252" s="523"/>
      <c r="K252" s="523"/>
      <c r="L252" s="523"/>
      <c r="M252" s="523"/>
      <c r="N252" s="523"/>
      <c r="O252" s="523"/>
      <c r="P252" s="523"/>
      <c r="Q252" s="523"/>
      <c r="R252" s="523"/>
      <c r="S252" s="523"/>
      <c r="T252" s="523"/>
      <c r="U252" s="523"/>
      <c r="V252" s="523"/>
      <c r="W252" s="523"/>
      <c r="X252" s="523"/>
      <c r="Y252" s="523"/>
      <c r="Z252" s="523"/>
      <c r="AA252" s="523"/>
    </row>
    <row r="253" spans="1:27" s="24" customFormat="1" x14ac:dyDescent="0.25">
      <c r="A253" s="330" t="s">
        <v>1028</v>
      </c>
      <c r="B253" s="542">
        <v>3831</v>
      </c>
      <c r="C253" s="278">
        <v>175970740.45999995</v>
      </c>
      <c r="D253" s="542">
        <v>2136</v>
      </c>
      <c r="E253" s="585">
        <v>0.18061897513952307</v>
      </c>
      <c r="F253" s="278">
        <v>94933677</v>
      </c>
      <c r="G253" s="585">
        <v>5.8491801193892246E-2</v>
      </c>
      <c r="H253" s="541">
        <v>0.55755677368833201</v>
      </c>
      <c r="I253" s="6"/>
      <c r="J253" s="523"/>
      <c r="K253" s="523"/>
      <c r="L253" s="523"/>
      <c r="M253" s="523"/>
      <c r="N253" s="523"/>
      <c r="O253" s="523"/>
      <c r="P253" s="523"/>
      <c r="Q253" s="523"/>
      <c r="R253" s="523"/>
      <c r="S253" s="523"/>
      <c r="T253" s="523"/>
      <c r="U253" s="523"/>
      <c r="V253" s="523"/>
      <c r="W253" s="523"/>
      <c r="X253" s="523"/>
      <c r="Y253" s="523"/>
      <c r="Z253" s="523"/>
      <c r="AA253" s="523"/>
    </row>
    <row r="254" spans="1:27" s="24" customFormat="1" x14ac:dyDescent="0.25">
      <c r="A254" s="330" t="s">
        <v>1029</v>
      </c>
      <c r="B254" s="542">
        <v>282</v>
      </c>
      <c r="C254" s="278">
        <v>366225126.48000002</v>
      </c>
      <c r="D254" s="542">
        <v>153</v>
      </c>
      <c r="E254" s="585">
        <v>1.2937595129375951E-2</v>
      </c>
      <c r="F254" s="278">
        <v>181828784</v>
      </c>
      <c r="G254" s="585">
        <v>0.11203077159915732</v>
      </c>
      <c r="H254" s="541">
        <v>0.54255319148936165</v>
      </c>
      <c r="I254" s="6"/>
      <c r="J254" s="523"/>
      <c r="K254" s="523"/>
      <c r="L254" s="523"/>
      <c r="M254" s="523"/>
      <c r="N254" s="523"/>
      <c r="O254" s="523"/>
      <c r="P254" s="523"/>
      <c r="Q254" s="523"/>
      <c r="R254" s="523"/>
      <c r="S254" s="523"/>
      <c r="T254" s="523"/>
      <c r="U254" s="523"/>
      <c r="V254" s="523"/>
      <c r="W254" s="523"/>
      <c r="X254" s="523"/>
      <c r="Y254" s="523"/>
      <c r="Z254" s="523"/>
      <c r="AA254" s="523"/>
    </row>
    <row r="255" spans="1:27" s="24" customFormat="1" x14ac:dyDescent="0.25">
      <c r="A255" s="330" t="s">
        <v>535</v>
      </c>
      <c r="B255" s="542">
        <v>184</v>
      </c>
      <c r="C255" s="278">
        <v>6739917.04</v>
      </c>
      <c r="D255" s="542">
        <v>131</v>
      </c>
      <c r="E255" s="585">
        <v>1.1077287332995095E-2</v>
      </c>
      <c r="F255" s="278">
        <v>4734800</v>
      </c>
      <c r="G255" s="585">
        <v>2.9172680237892924E-3</v>
      </c>
      <c r="H255" s="541">
        <v>0.71195652173913049</v>
      </c>
      <c r="I255" s="6"/>
      <c r="J255" s="523"/>
      <c r="K255" s="523"/>
      <c r="L255" s="523"/>
      <c r="M255" s="523"/>
      <c r="N255" s="523"/>
      <c r="O255" s="523"/>
      <c r="P255" s="523"/>
      <c r="Q255" s="523"/>
      <c r="R255" s="523"/>
      <c r="S255" s="523"/>
      <c r="T255" s="523"/>
      <c r="U255" s="523"/>
      <c r="V255" s="523"/>
      <c r="W255" s="523"/>
      <c r="X255" s="523"/>
      <c r="Y255" s="523"/>
      <c r="Z255" s="523"/>
      <c r="AA255" s="523"/>
    </row>
    <row r="256" spans="1:27" s="24" customFormat="1" x14ac:dyDescent="0.25">
      <c r="A256" s="330" t="s">
        <v>536</v>
      </c>
      <c r="B256" s="542">
        <v>2094</v>
      </c>
      <c r="C256" s="278">
        <v>179460366</v>
      </c>
      <c r="D256" s="542">
        <v>1053</v>
      </c>
      <c r="E256" s="585">
        <v>8.9041095890410954E-2</v>
      </c>
      <c r="F256" s="278">
        <v>61547644.01789996</v>
      </c>
      <c r="G256" s="585">
        <v>3.7921553990239477E-2</v>
      </c>
      <c r="H256" s="541">
        <v>0.50286532951289398</v>
      </c>
      <c r="I256" s="6"/>
      <c r="J256" s="523"/>
      <c r="K256" s="523"/>
      <c r="L256" s="523"/>
      <c r="M256" s="523"/>
      <c r="N256" s="523"/>
      <c r="O256" s="523"/>
      <c r="P256" s="523"/>
      <c r="Q256" s="523"/>
      <c r="R256" s="523"/>
      <c r="S256" s="523"/>
      <c r="T256" s="523"/>
      <c r="U256" s="523"/>
      <c r="V256" s="523"/>
      <c r="W256" s="523"/>
      <c r="X256" s="523"/>
      <c r="Y256" s="523"/>
      <c r="Z256" s="523"/>
      <c r="AA256" s="523"/>
    </row>
    <row r="257" spans="1:33" s="24" customFormat="1" x14ac:dyDescent="0.25">
      <c r="A257" s="330" t="s">
        <v>866</v>
      </c>
      <c r="B257" s="542">
        <v>110</v>
      </c>
      <c r="C257" s="278">
        <v>8773900</v>
      </c>
      <c r="D257" s="542">
        <v>63</v>
      </c>
      <c r="E257" s="585">
        <v>5.3272450532724502E-3</v>
      </c>
      <c r="F257" s="278">
        <v>4779700</v>
      </c>
      <c r="G257" s="585">
        <v>2.9449324096700348E-3</v>
      </c>
      <c r="H257" s="541">
        <v>0.57272727272727275</v>
      </c>
      <c r="I257" s="6"/>
      <c r="J257" s="523"/>
      <c r="K257" s="523"/>
      <c r="L257" s="523"/>
      <c r="M257" s="523"/>
      <c r="N257" s="523"/>
      <c r="O257" s="523"/>
      <c r="P257" s="523"/>
      <c r="Q257" s="523"/>
      <c r="R257" s="523"/>
      <c r="S257" s="523"/>
      <c r="T257" s="523"/>
      <c r="U257" s="523"/>
      <c r="V257" s="523"/>
      <c r="W257" s="523"/>
      <c r="X257" s="523"/>
      <c r="Y257" s="523"/>
      <c r="Z257" s="523"/>
      <c r="AA257" s="523"/>
    </row>
    <row r="258" spans="1:33" s="24" customFormat="1" x14ac:dyDescent="0.25">
      <c r="A258" s="330" t="s">
        <v>867</v>
      </c>
      <c r="B258" s="542">
        <v>41</v>
      </c>
      <c r="C258" s="278">
        <v>379199</v>
      </c>
      <c r="D258" s="542">
        <v>28</v>
      </c>
      <c r="E258" s="585">
        <v>2.367664468121089E-3</v>
      </c>
      <c r="F258" s="278">
        <v>268900</v>
      </c>
      <c r="G258" s="585">
        <v>1.6567824862653982E-4</v>
      </c>
      <c r="H258" s="541">
        <v>0.68292682926829273</v>
      </c>
      <c r="I258" s="6"/>
      <c r="J258" s="523"/>
      <c r="K258" s="523"/>
      <c r="L258" s="523"/>
      <c r="M258" s="523"/>
      <c r="N258" s="523"/>
      <c r="O258" s="523"/>
      <c r="P258" s="523"/>
      <c r="Q258" s="523"/>
      <c r="R258" s="523"/>
      <c r="S258" s="523"/>
      <c r="T258" s="523"/>
      <c r="U258" s="523"/>
      <c r="V258" s="523"/>
      <c r="W258" s="523"/>
      <c r="X258" s="523"/>
      <c r="Y258" s="523"/>
      <c r="Z258" s="523"/>
      <c r="AA258" s="523"/>
    </row>
    <row r="259" spans="1:33" s="24" customFormat="1" x14ac:dyDescent="0.25">
      <c r="A259" s="330" t="s">
        <v>537</v>
      </c>
      <c r="B259" s="542">
        <v>828</v>
      </c>
      <c r="C259" s="278">
        <v>6935100</v>
      </c>
      <c r="D259" s="542">
        <v>507</v>
      </c>
      <c r="E259" s="585">
        <v>4.2871638762049719E-2</v>
      </c>
      <c r="F259" s="278">
        <v>4256200</v>
      </c>
      <c r="G259" s="585">
        <v>2.6223866188333162E-3</v>
      </c>
      <c r="H259" s="541">
        <v>0.6123188405797102</v>
      </c>
      <c r="I259" s="6"/>
      <c r="J259" s="523"/>
      <c r="K259" s="523"/>
      <c r="L259" s="523"/>
      <c r="M259" s="523"/>
      <c r="N259" s="523"/>
      <c r="O259" s="523"/>
      <c r="P259" s="523"/>
      <c r="Q259" s="523"/>
      <c r="R259" s="523"/>
      <c r="S259" s="523"/>
      <c r="T259" s="523"/>
      <c r="U259" s="523"/>
      <c r="V259" s="523"/>
      <c r="W259" s="523"/>
      <c r="X259" s="523"/>
      <c r="Y259" s="523"/>
      <c r="Z259" s="523"/>
      <c r="AA259" s="523"/>
    </row>
    <row r="260" spans="1:33" s="24" customFormat="1" x14ac:dyDescent="0.25">
      <c r="A260" s="330" t="s">
        <v>538</v>
      </c>
      <c r="B260" s="542">
        <v>49</v>
      </c>
      <c r="C260" s="278">
        <v>19906000</v>
      </c>
      <c r="D260" s="542">
        <v>18</v>
      </c>
      <c r="E260" s="585">
        <v>1.5220700152207001E-3</v>
      </c>
      <c r="F260" s="278">
        <v>9128300</v>
      </c>
      <c r="G260" s="585">
        <v>5.6242497468859927E-3</v>
      </c>
      <c r="H260" s="541">
        <v>0.36734693877551022</v>
      </c>
      <c r="I260" s="6"/>
      <c r="J260" s="523"/>
      <c r="K260" s="523"/>
      <c r="L260" s="523"/>
      <c r="M260" s="523"/>
      <c r="N260" s="523"/>
      <c r="O260" s="523"/>
      <c r="P260" s="523"/>
      <c r="Q260" s="523"/>
      <c r="R260" s="523"/>
      <c r="S260" s="523"/>
      <c r="T260" s="523"/>
      <c r="U260" s="523"/>
      <c r="V260" s="523"/>
      <c r="W260" s="523"/>
      <c r="X260" s="523"/>
      <c r="Y260" s="523"/>
      <c r="Z260" s="523"/>
      <c r="AA260" s="523"/>
    </row>
    <row r="261" spans="1:33" s="24" customFormat="1" x14ac:dyDescent="0.25">
      <c r="A261" s="330" t="s">
        <v>539</v>
      </c>
      <c r="B261" s="542">
        <v>89</v>
      </c>
      <c r="C261" s="278">
        <v>824100</v>
      </c>
      <c r="D261" s="542">
        <v>51</v>
      </c>
      <c r="E261" s="585">
        <v>4.3125317097919835E-3</v>
      </c>
      <c r="F261" s="278">
        <v>490500</v>
      </c>
      <c r="G261" s="585">
        <v>3.0221339141434653E-4</v>
      </c>
      <c r="H261" s="541">
        <v>0.5730337078651685</v>
      </c>
      <c r="I261" s="6"/>
      <c r="J261" s="523"/>
      <c r="K261" s="523"/>
      <c r="L261" s="523"/>
      <c r="M261" s="523"/>
      <c r="N261" s="523"/>
      <c r="O261" s="523"/>
      <c r="P261" s="523"/>
      <c r="Q261" s="523"/>
      <c r="R261" s="523"/>
      <c r="S261" s="523"/>
      <c r="T261" s="523"/>
      <c r="U261" s="523"/>
      <c r="V261" s="523"/>
      <c r="W261" s="523"/>
      <c r="X261" s="523"/>
      <c r="Y261" s="523"/>
      <c r="Z261" s="523"/>
      <c r="AA261" s="523"/>
    </row>
    <row r="262" spans="1:33" s="24" customFormat="1" x14ac:dyDescent="0.25">
      <c r="A262" s="330" t="s">
        <v>868</v>
      </c>
      <c r="B262" s="542">
        <v>7</v>
      </c>
      <c r="C262" s="278">
        <v>4126431.13</v>
      </c>
      <c r="D262" s="542">
        <v>7</v>
      </c>
      <c r="E262" s="585">
        <v>5.9191611703027225E-4</v>
      </c>
      <c r="F262" s="278">
        <v>2713789</v>
      </c>
      <c r="G262" s="585">
        <v>1.6720558150314945E-3</v>
      </c>
      <c r="H262" s="541">
        <v>1</v>
      </c>
      <c r="I262" s="6"/>
      <c r="J262" s="523"/>
      <c r="K262" s="523"/>
      <c r="L262" s="523"/>
      <c r="M262" s="523"/>
      <c r="N262" s="523"/>
      <c r="O262" s="523"/>
      <c r="P262" s="523"/>
      <c r="Q262" s="523"/>
      <c r="R262" s="523"/>
      <c r="S262" s="523"/>
      <c r="T262" s="523"/>
      <c r="U262" s="523"/>
      <c r="V262" s="523"/>
      <c r="W262" s="523"/>
      <c r="X262" s="523"/>
      <c r="Y262" s="523"/>
      <c r="Z262" s="523"/>
      <c r="AA262" s="523"/>
    </row>
    <row r="263" spans="1:33" s="24" customFormat="1" x14ac:dyDescent="0.25">
      <c r="A263" s="330" t="s">
        <v>1030</v>
      </c>
      <c r="B263" s="542">
        <v>142</v>
      </c>
      <c r="C263" s="278">
        <v>122385444.5</v>
      </c>
      <c r="D263" s="542">
        <v>55</v>
      </c>
      <c r="E263" s="585">
        <v>4.6507694909521391E-3</v>
      </c>
      <c r="F263" s="278">
        <v>52938575</v>
      </c>
      <c r="G263" s="585">
        <v>3.2617219750036168E-2</v>
      </c>
      <c r="H263" s="541">
        <v>0.38732394366197181</v>
      </c>
      <c r="I263" s="6"/>
      <c r="J263" s="523"/>
      <c r="K263" s="523"/>
      <c r="L263" s="523"/>
      <c r="M263" s="523"/>
      <c r="N263" s="523"/>
      <c r="O263" s="523"/>
      <c r="P263" s="523"/>
      <c r="Q263" s="523"/>
      <c r="R263" s="523"/>
      <c r="S263" s="523"/>
      <c r="T263" s="523"/>
      <c r="U263" s="523"/>
      <c r="V263" s="523"/>
      <c r="W263" s="523"/>
      <c r="X263" s="523"/>
      <c r="Y263" s="523"/>
      <c r="Z263" s="523"/>
      <c r="AA263" s="523"/>
    </row>
    <row r="264" spans="1:33" s="24" customFormat="1" x14ac:dyDescent="0.25">
      <c r="A264" s="330" t="s">
        <v>540</v>
      </c>
      <c r="B264" s="542">
        <v>40</v>
      </c>
      <c r="C264" s="278">
        <v>2646600</v>
      </c>
      <c r="D264" s="542">
        <v>25</v>
      </c>
      <c r="E264" s="585">
        <v>2.1139861322509723E-3</v>
      </c>
      <c r="F264" s="278">
        <v>1640900</v>
      </c>
      <c r="G264" s="585">
        <v>1.0110131579445488E-3</v>
      </c>
      <c r="H264" s="541">
        <v>0.625</v>
      </c>
      <c r="I264" s="6"/>
      <c r="J264" s="523"/>
      <c r="K264" s="523"/>
      <c r="L264" s="523"/>
      <c r="M264" s="523"/>
      <c r="N264" s="523"/>
      <c r="O264" s="523"/>
      <c r="P264" s="523"/>
      <c r="Q264" s="523"/>
      <c r="R264" s="523"/>
      <c r="S264" s="523"/>
      <c r="T264" s="523"/>
      <c r="U264" s="523"/>
      <c r="V264" s="523"/>
      <c r="W264" s="523"/>
      <c r="X264" s="523"/>
      <c r="Y264" s="523"/>
      <c r="Z264" s="523"/>
      <c r="AA264" s="523"/>
    </row>
    <row r="265" spans="1:33" s="24" customFormat="1" x14ac:dyDescent="0.25">
      <c r="A265" s="330" t="s">
        <v>541</v>
      </c>
      <c r="B265" s="542">
        <v>765</v>
      </c>
      <c r="C265" s="278">
        <v>20682772.242000002</v>
      </c>
      <c r="D265" s="542">
        <v>495</v>
      </c>
      <c r="E265" s="585">
        <v>4.1856925418569252E-2</v>
      </c>
      <c r="F265" s="278">
        <v>12830604</v>
      </c>
      <c r="G265" s="585">
        <v>7.9053625866146379E-3</v>
      </c>
      <c r="H265" s="541">
        <v>0.6470588235294118</v>
      </c>
      <c r="I265" s="6"/>
      <c r="J265" s="523"/>
      <c r="K265" s="523"/>
      <c r="L265" s="523"/>
      <c r="M265" s="523"/>
      <c r="N265" s="523"/>
      <c r="O265" s="523"/>
      <c r="P265" s="523"/>
      <c r="Q265" s="523"/>
      <c r="R265" s="523"/>
      <c r="S265" s="523"/>
      <c r="T265" s="523"/>
      <c r="U265" s="523"/>
      <c r="V265" s="523"/>
      <c r="W265" s="523"/>
      <c r="X265" s="523"/>
      <c r="Y265" s="523"/>
      <c r="Z265" s="523"/>
      <c r="AA265" s="523"/>
    </row>
    <row r="266" spans="1:33" s="24" customFormat="1" x14ac:dyDescent="0.25">
      <c r="A266" s="555" t="s">
        <v>334</v>
      </c>
      <c r="B266" s="556">
        <v>20086</v>
      </c>
      <c r="C266" s="557">
        <v>3686149399.9820004</v>
      </c>
      <c r="D266" s="556">
        <v>11826</v>
      </c>
      <c r="E266" s="586">
        <v>1</v>
      </c>
      <c r="F266" s="557">
        <v>1623025365.303899</v>
      </c>
      <c r="G266" s="586">
        <v>1</v>
      </c>
      <c r="H266" s="583">
        <v>0.58876829632579908</v>
      </c>
      <c r="I266" s="6"/>
      <c r="J266" s="523"/>
      <c r="K266" s="523"/>
      <c r="L266" s="523"/>
      <c r="M266" s="523"/>
      <c r="N266" s="523"/>
      <c r="O266" s="523"/>
      <c r="P266" s="523"/>
      <c r="Q266" s="523"/>
      <c r="R266" s="523"/>
      <c r="S266" s="523"/>
      <c r="T266" s="523"/>
      <c r="U266" s="523"/>
      <c r="V266" s="523"/>
      <c r="W266" s="523"/>
      <c r="X266" s="523"/>
      <c r="Y266" s="523"/>
      <c r="Z266" s="523"/>
      <c r="AA266" s="523"/>
    </row>
    <row r="267" spans="1:33" x14ac:dyDescent="0.25">
      <c r="A267" s="673" t="s">
        <v>1014</v>
      </c>
      <c r="B267" s="133"/>
      <c r="C267" s="174"/>
      <c r="D267" s="174"/>
      <c r="E267" s="57"/>
      <c r="F267" s="57"/>
      <c r="G267" s="57"/>
      <c r="H267" s="57"/>
      <c r="I267" s="533"/>
      <c r="J267" s="534"/>
      <c r="K267" s="293"/>
      <c r="L267" s="275"/>
      <c r="M267" s="275"/>
      <c r="N267" s="120"/>
      <c r="O267" s="120"/>
      <c r="P267" s="120"/>
      <c r="Q267" s="178"/>
      <c r="R267" s="178"/>
      <c r="S267" s="178"/>
      <c r="T267" s="178"/>
      <c r="U267" s="120"/>
      <c r="V267" s="120"/>
      <c r="W267" s="120"/>
      <c r="X267" s="178"/>
      <c r="Y267" s="178"/>
      <c r="Z267" s="178"/>
      <c r="AA267" s="178"/>
      <c r="AB267" s="397"/>
      <c r="AC267" s="397"/>
    </row>
    <row r="268" spans="1:33" x14ac:dyDescent="0.25">
      <c r="A268" s="120"/>
      <c r="B268" s="709"/>
      <c r="C268" s="709"/>
      <c r="D268" s="445"/>
      <c r="E268" s="445"/>
      <c r="F268" s="445"/>
      <c r="G268" s="538"/>
      <c r="H268" s="120"/>
      <c r="I268" s="120"/>
      <c r="J268" s="120"/>
      <c r="K268" s="120"/>
      <c r="L268" s="120"/>
      <c r="M268" s="120"/>
    </row>
    <row r="269" spans="1:33" x14ac:dyDescent="0.25">
      <c r="A269" s="309" t="s">
        <v>1040</v>
      </c>
      <c r="B269" s="177"/>
      <c r="C269" s="120"/>
      <c r="D269" s="120"/>
      <c r="E269" s="120"/>
      <c r="F269" s="120"/>
      <c r="G269" s="120"/>
      <c r="H269" s="120"/>
      <c r="I269" s="120"/>
      <c r="J269" s="120"/>
      <c r="K269" s="120"/>
      <c r="L269" s="120"/>
      <c r="M269" s="120"/>
    </row>
    <row r="270" spans="1:33" s="409" customFormat="1" ht="21" x14ac:dyDescent="0.35">
      <c r="A270" s="411" t="s">
        <v>1024</v>
      </c>
      <c r="B270" s="411"/>
      <c r="C270" s="398"/>
      <c r="D270" s="398"/>
      <c r="E270" s="399"/>
      <c r="F270" s="399"/>
      <c r="G270" s="399"/>
      <c r="H270" s="400"/>
      <c r="I270" s="401"/>
      <c r="J270" s="402"/>
      <c r="K270" s="403"/>
      <c r="L270" s="404"/>
      <c r="M270" s="404"/>
      <c r="N270" s="398"/>
      <c r="O270" s="398"/>
      <c r="P270" s="398"/>
      <c r="Q270" s="398"/>
      <c r="R270" s="398"/>
      <c r="S270" s="398"/>
      <c r="T270" s="398"/>
      <c r="U270" s="398"/>
      <c r="V270" s="398"/>
      <c r="W270" s="398"/>
      <c r="X270" s="398"/>
      <c r="Y270" s="398"/>
      <c r="Z270" s="398"/>
      <c r="AA270" s="398"/>
      <c r="AB270" s="398"/>
      <c r="AC270" s="398"/>
      <c r="AD270" s="405"/>
      <c r="AE270" s="406"/>
      <c r="AF270" s="407"/>
      <c r="AG270" s="408"/>
    </row>
    <row r="271" spans="1:33" ht="21" x14ac:dyDescent="0.35">
      <c r="A271" s="170"/>
      <c r="B271" s="170"/>
      <c r="C271" s="118"/>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row>
    <row r="272" spans="1:33" x14ac:dyDescent="0.25">
      <c r="A272" s="120"/>
      <c r="B272" s="164" t="s">
        <v>1042</v>
      </c>
      <c r="C272" s="454" t="s">
        <v>1013</v>
      </c>
      <c r="D272" s="454" t="s">
        <v>980</v>
      </c>
      <c r="E272" s="136"/>
      <c r="F272" s="293"/>
      <c r="G272" s="293"/>
      <c r="H272" s="293"/>
      <c r="I272" s="120"/>
      <c r="J272" s="120"/>
      <c r="K272" s="120"/>
      <c r="L272" s="120"/>
      <c r="M272" s="120"/>
      <c r="N272" s="120"/>
      <c r="O272" s="133"/>
      <c r="P272" s="120"/>
      <c r="Q272" s="120"/>
      <c r="R272" s="120"/>
      <c r="S272" s="120"/>
      <c r="T272" s="120"/>
      <c r="U272" s="120"/>
      <c r="V272" s="120"/>
      <c r="W272" s="120"/>
      <c r="X272" s="120"/>
      <c r="Y272" s="120"/>
      <c r="Z272" s="120"/>
      <c r="AA272" s="120"/>
    </row>
    <row r="273" spans="1:33" ht="39" x14ac:dyDescent="0.25">
      <c r="A273" s="120"/>
      <c r="B273" s="295" t="s">
        <v>511</v>
      </c>
      <c r="C273" s="278">
        <v>571037294.44439995</v>
      </c>
      <c r="D273" s="278">
        <v>47264664</v>
      </c>
      <c r="E273" s="298"/>
      <c r="F273" s="97"/>
      <c r="G273" s="302"/>
      <c r="H273" s="299"/>
      <c r="I273" s="120"/>
      <c r="J273" s="120"/>
      <c r="K273" s="120"/>
      <c r="L273" s="120"/>
      <c r="M273" s="120"/>
      <c r="N273" s="120"/>
      <c r="O273" s="293"/>
      <c r="P273" s="120"/>
      <c r="Q273" s="120"/>
      <c r="R273" s="120"/>
      <c r="S273" s="120"/>
      <c r="T273" s="120"/>
      <c r="U273" s="120"/>
      <c r="V273" s="120"/>
      <c r="W273" s="120"/>
      <c r="X273" s="120"/>
      <c r="Y273" s="120"/>
      <c r="Z273" s="120"/>
      <c r="AA273" s="120"/>
    </row>
    <row r="274" spans="1:33" ht="39" x14ac:dyDescent="0.25">
      <c r="A274" s="120"/>
      <c r="B274" s="295" t="s">
        <v>512</v>
      </c>
      <c r="C274" s="542">
        <v>3706</v>
      </c>
      <c r="D274" s="474">
        <v>395</v>
      </c>
      <c r="E274" s="300"/>
      <c r="F274" s="135"/>
      <c r="G274" s="303"/>
      <c r="H274" s="299"/>
      <c r="I274" s="120"/>
      <c r="J274" s="120"/>
      <c r="K274" s="120"/>
      <c r="L274" s="120"/>
      <c r="M274" s="120"/>
      <c r="N274" s="120"/>
      <c r="O274" s="293"/>
      <c r="P274" s="120"/>
      <c r="Q274" s="133"/>
      <c r="R274" s="120"/>
      <c r="S274" s="120"/>
      <c r="T274" s="120"/>
      <c r="U274" s="120"/>
      <c r="V274" s="120"/>
      <c r="W274" s="120"/>
      <c r="X274" s="120"/>
      <c r="Y274" s="120"/>
      <c r="Z274" s="120"/>
      <c r="AA274" s="120"/>
    </row>
    <row r="275" spans="1:33" x14ac:dyDescent="0.25">
      <c r="A275" s="120"/>
      <c r="B275" s="295" t="s">
        <v>815</v>
      </c>
      <c r="C275" s="283">
        <v>104.21120725532724</v>
      </c>
      <c r="D275" s="283">
        <v>3.0784324912834116</v>
      </c>
      <c r="E275" s="136"/>
      <c r="F275" s="378"/>
      <c r="G275" s="304"/>
      <c r="H275" s="299"/>
      <c r="I275" s="120"/>
      <c r="J275" s="120"/>
      <c r="K275" s="120"/>
      <c r="L275" s="120"/>
      <c r="M275" s="120"/>
      <c r="N275" s="120"/>
      <c r="O275" s="176"/>
      <c r="P275" s="120"/>
      <c r="Q275" s="133"/>
      <c r="R275" s="120"/>
      <c r="S275" s="120"/>
      <c r="T275" s="120"/>
      <c r="U275" s="120"/>
      <c r="V275" s="120"/>
      <c r="W275" s="120"/>
      <c r="X275" s="120"/>
      <c r="Y275" s="120"/>
      <c r="Z275" s="120"/>
      <c r="AA275" s="120"/>
    </row>
    <row r="276" spans="1:33" ht="26.25" x14ac:dyDescent="0.25">
      <c r="A276" s="120"/>
      <c r="B276" s="295" t="s">
        <v>544</v>
      </c>
      <c r="C276" s="21">
        <v>0.57861046057767374</v>
      </c>
      <c r="D276" s="541">
        <v>0.53</v>
      </c>
      <c r="E276" s="136"/>
      <c r="F276" s="123"/>
      <c r="G276" s="305"/>
      <c r="H276" s="301"/>
      <c r="I276" s="120"/>
      <c r="J276" s="120"/>
      <c r="K276" s="120"/>
      <c r="L276" s="120"/>
      <c r="M276" s="120"/>
      <c r="N276" s="120"/>
      <c r="O276" s="133"/>
      <c r="P276" s="120"/>
      <c r="Q276" s="146"/>
      <c r="R276" s="120"/>
      <c r="S276" s="120"/>
      <c r="T276" s="120"/>
      <c r="U276" s="120"/>
      <c r="V276" s="120"/>
      <c r="W276" s="120"/>
      <c r="X276" s="120"/>
      <c r="Y276" s="120"/>
      <c r="Z276" s="120"/>
      <c r="AA276" s="120"/>
    </row>
    <row r="277" spans="1:33" x14ac:dyDescent="0.25">
      <c r="A277" s="120"/>
      <c r="B277" s="709" t="s">
        <v>1014</v>
      </c>
      <c r="C277" s="710"/>
      <c r="D277" s="120"/>
      <c r="E277" s="184"/>
      <c r="F277" s="183"/>
      <c r="G277" s="120"/>
      <c r="H277" s="120"/>
      <c r="I277" s="120"/>
      <c r="J277" s="120"/>
      <c r="K277" s="120"/>
      <c r="L277" s="120"/>
      <c r="M277" s="120"/>
      <c r="N277" s="120"/>
      <c r="O277" s="180"/>
      <c r="P277" s="180"/>
      <c r="Q277" s="180"/>
      <c r="R277" s="120"/>
      <c r="S277" s="120"/>
      <c r="T277" s="120"/>
      <c r="U277" s="120"/>
      <c r="V277" s="120"/>
      <c r="W277" s="120"/>
      <c r="X277" s="120"/>
      <c r="Y277" s="120"/>
      <c r="Z277" s="120"/>
      <c r="AA277" s="120"/>
    </row>
    <row r="278" spans="1:33" x14ac:dyDescent="0.25">
      <c r="A278" s="120"/>
      <c r="B278" s="532"/>
      <c r="C278" s="536"/>
      <c r="D278" s="120"/>
      <c r="E278" s="184"/>
      <c r="F278" s="183"/>
      <c r="G278" s="120"/>
      <c r="H278" s="120"/>
      <c r="I278" s="120"/>
      <c r="J278" s="120"/>
      <c r="K278" s="120"/>
      <c r="L278" s="120"/>
      <c r="M278" s="120"/>
      <c r="N278" s="120"/>
      <c r="O278" s="180"/>
      <c r="P278" s="180"/>
      <c r="Q278" s="180"/>
      <c r="R278" s="120"/>
      <c r="S278" s="120"/>
      <c r="T278" s="120"/>
      <c r="U278" s="120"/>
      <c r="V278" s="120"/>
      <c r="W278" s="120"/>
      <c r="X278" s="120"/>
      <c r="Y278" s="120"/>
      <c r="Z278" s="120"/>
      <c r="AA278" s="120"/>
    </row>
    <row r="279" spans="1:33" x14ac:dyDescent="0.25">
      <c r="A279" s="309" t="s">
        <v>1040</v>
      </c>
      <c r="B279" s="535"/>
      <c r="C279" s="445"/>
      <c r="D279" s="120"/>
      <c r="E279" s="184"/>
      <c r="F279" s="183"/>
      <c r="G279" s="120"/>
      <c r="H279" s="120"/>
      <c r="I279" s="120"/>
      <c r="J279" s="120"/>
      <c r="K279" s="120"/>
      <c r="L279" s="120"/>
      <c r="M279" s="120"/>
      <c r="N279" s="120"/>
      <c r="O279" s="180"/>
      <c r="P279" s="180"/>
      <c r="Q279" s="180"/>
      <c r="R279" s="120"/>
      <c r="S279" s="120"/>
      <c r="T279" s="120"/>
      <c r="U279" s="120"/>
      <c r="V279" s="120"/>
      <c r="W279" s="120"/>
      <c r="X279" s="120"/>
      <c r="Y279" s="120"/>
      <c r="Z279" s="120"/>
      <c r="AA279" s="120"/>
    </row>
    <row r="280" spans="1:33" s="409" customFormat="1" ht="21" x14ac:dyDescent="0.35">
      <c r="A280" s="411" t="s">
        <v>1024</v>
      </c>
      <c r="B280" s="411" t="s">
        <v>1017</v>
      </c>
      <c r="C280" s="398"/>
      <c r="D280" s="398"/>
      <c r="E280" s="399"/>
      <c r="F280" s="399"/>
      <c r="G280" s="399"/>
      <c r="H280" s="400"/>
      <c r="I280" s="401"/>
      <c r="J280" s="402"/>
      <c r="K280" s="403"/>
      <c r="L280" s="404"/>
      <c r="M280" s="404"/>
      <c r="N280" s="398"/>
      <c r="O280" s="398"/>
      <c r="P280" s="398"/>
      <c r="Q280" s="398"/>
      <c r="R280" s="398"/>
      <c r="S280" s="398"/>
      <c r="T280" s="398"/>
      <c r="U280" s="398"/>
      <c r="V280" s="398"/>
      <c r="W280" s="398"/>
      <c r="X280" s="398"/>
      <c r="Y280" s="398"/>
      <c r="Z280" s="398"/>
      <c r="AA280" s="398"/>
      <c r="AB280" s="398"/>
      <c r="AC280" s="398"/>
      <c r="AD280" s="405"/>
      <c r="AE280" s="406"/>
      <c r="AF280" s="407"/>
      <c r="AG280" s="408"/>
    </row>
    <row r="281" spans="1:33" x14ac:dyDescent="0.25">
      <c r="A281" s="120"/>
      <c r="B281" s="120"/>
      <c r="C281" s="120"/>
      <c r="D281" s="178"/>
      <c r="E281" s="178"/>
      <c r="F281" s="178"/>
      <c r="G281" s="178"/>
      <c r="H281" s="120"/>
      <c r="I281" s="120"/>
      <c r="J281" s="178"/>
      <c r="K281" s="178"/>
      <c r="L281" s="178"/>
      <c r="M281" s="178"/>
      <c r="N281" s="57"/>
      <c r="O281" s="294"/>
      <c r="P281" s="294"/>
      <c r="Q281" s="294"/>
      <c r="R281" s="57"/>
      <c r="S281" s="120"/>
      <c r="T281" s="120"/>
      <c r="U281" s="120"/>
      <c r="V281" s="120"/>
      <c r="W281" s="120"/>
      <c r="X281" s="120"/>
      <c r="Y281" s="120"/>
      <c r="Z281" s="120"/>
      <c r="AA281" s="120"/>
    </row>
    <row r="282" spans="1:33" s="24" customFormat="1" ht="60" x14ac:dyDescent="0.25">
      <c r="A282" s="581" t="s">
        <v>806</v>
      </c>
      <c r="B282" s="292" t="s">
        <v>793</v>
      </c>
      <c r="C282" s="292" t="s">
        <v>794</v>
      </c>
      <c r="D282" s="292" t="s">
        <v>547</v>
      </c>
      <c r="E282" s="292" t="s">
        <v>795</v>
      </c>
      <c r="F282" s="292" t="s">
        <v>807</v>
      </c>
      <c r="G282" s="292" t="s">
        <v>797</v>
      </c>
      <c r="H282" s="292" t="s">
        <v>798</v>
      </c>
      <c r="I282" s="6"/>
      <c r="J282" s="296"/>
      <c r="K282" s="523"/>
      <c r="L282" s="523"/>
      <c r="M282" s="523"/>
      <c r="N282" s="523"/>
      <c r="O282" s="523"/>
      <c r="P282" s="523"/>
      <c r="Q282" s="523"/>
      <c r="R282" s="523"/>
      <c r="S282" s="523"/>
      <c r="T282" s="523"/>
      <c r="U282" s="523"/>
      <c r="V282" s="523"/>
      <c r="W282" s="523"/>
      <c r="X282" s="523"/>
      <c r="Y282" s="523"/>
      <c r="Z282" s="523"/>
      <c r="AA282" s="523"/>
    </row>
    <row r="283" spans="1:33" s="24" customFormat="1" x14ac:dyDescent="0.25">
      <c r="A283" s="330" t="s">
        <v>518</v>
      </c>
      <c r="B283" s="542">
        <v>1317</v>
      </c>
      <c r="C283" s="278">
        <v>68477458</v>
      </c>
      <c r="D283" s="542">
        <v>721</v>
      </c>
      <c r="E283" s="541">
        <v>6.5628982341161476E-2</v>
      </c>
      <c r="F283" s="278">
        <v>21670850</v>
      </c>
      <c r="G283" s="541">
        <v>1.1868399721856174E-2</v>
      </c>
      <c r="H283" s="105">
        <v>0.54745634016704636</v>
      </c>
      <c r="I283" s="6"/>
      <c r="J283" s="523"/>
      <c r="K283" s="523"/>
      <c r="L283" s="523"/>
      <c r="M283" s="523"/>
      <c r="N283" s="523"/>
      <c r="O283" s="523"/>
      <c r="P283" s="523"/>
      <c r="Q283" s="523"/>
      <c r="R283" s="523"/>
      <c r="S283" s="523"/>
      <c r="T283" s="523"/>
      <c r="U283" s="523"/>
      <c r="V283" s="523"/>
      <c r="W283" s="523"/>
      <c r="X283" s="523"/>
      <c r="Y283" s="523"/>
      <c r="Z283" s="523"/>
      <c r="AA283" s="523"/>
    </row>
    <row r="284" spans="1:33" s="24" customFormat="1" x14ac:dyDescent="0.25">
      <c r="A284" s="330" t="s">
        <v>519</v>
      </c>
      <c r="B284" s="542">
        <v>4659</v>
      </c>
      <c r="C284" s="278">
        <v>1875512799.77</v>
      </c>
      <c r="D284" s="542">
        <v>2140</v>
      </c>
      <c r="E284" s="541">
        <v>0.1947933733843073</v>
      </c>
      <c r="F284" s="278">
        <v>648821579.72929978</v>
      </c>
      <c r="G284" s="541">
        <v>0.35533787813553713</v>
      </c>
      <c r="H284" s="105">
        <v>0.45932603562996349</v>
      </c>
      <c r="I284" s="6"/>
      <c r="J284" s="523"/>
      <c r="K284" s="523"/>
      <c r="L284" s="523"/>
      <c r="M284" s="523"/>
      <c r="N284" s="523"/>
      <c r="O284" s="523"/>
      <c r="P284" s="523"/>
      <c r="Q284" s="523"/>
      <c r="R284" s="523"/>
      <c r="S284" s="523"/>
      <c r="T284" s="523"/>
      <c r="U284" s="523"/>
      <c r="V284" s="523"/>
      <c r="W284" s="523"/>
      <c r="X284" s="523"/>
      <c r="Y284" s="523"/>
      <c r="Z284" s="523"/>
      <c r="AA284" s="523"/>
    </row>
    <row r="285" spans="1:33" s="24" customFormat="1" x14ac:dyDescent="0.25">
      <c r="A285" s="330" t="s">
        <v>520</v>
      </c>
      <c r="B285" s="542">
        <v>647</v>
      </c>
      <c r="C285" s="278">
        <v>240288121.0699999</v>
      </c>
      <c r="D285" s="542">
        <v>346</v>
      </c>
      <c r="E285" s="541">
        <v>3.149462952849081E-2</v>
      </c>
      <c r="F285" s="278">
        <v>112928855.88</v>
      </c>
      <c r="G285" s="541">
        <v>6.1847357243288929E-2</v>
      </c>
      <c r="H285" s="105">
        <v>0.53477588871715609</v>
      </c>
      <c r="I285" s="6"/>
      <c r="J285" s="523"/>
      <c r="K285" s="274"/>
      <c r="L285" s="523"/>
      <c r="M285" s="523"/>
      <c r="N285" s="523"/>
      <c r="O285" s="523"/>
      <c r="P285" s="523"/>
      <c r="Q285" s="523"/>
      <c r="R285" s="523"/>
      <c r="S285" s="523"/>
      <c r="T285" s="523"/>
      <c r="U285" s="523"/>
      <c r="V285" s="523"/>
      <c r="W285" s="523"/>
      <c r="X285" s="523"/>
      <c r="Y285" s="523"/>
      <c r="Z285" s="523"/>
      <c r="AA285" s="523"/>
    </row>
    <row r="286" spans="1:33" s="24" customFormat="1" x14ac:dyDescent="0.25">
      <c r="A286" s="330" t="s">
        <v>704</v>
      </c>
      <c r="B286" s="542">
        <v>8355</v>
      </c>
      <c r="C286" s="278">
        <v>162594252.97</v>
      </c>
      <c r="D286" s="542">
        <v>5512</v>
      </c>
      <c r="E286" s="541">
        <v>0.50172947387584199</v>
      </c>
      <c r="F286" s="278">
        <v>82713460.89200002</v>
      </c>
      <c r="G286" s="541">
        <v>4.5299396020201083E-2</v>
      </c>
      <c r="H286" s="105">
        <v>0.65972471573907843</v>
      </c>
      <c r="I286" s="6"/>
      <c r="J286" s="523"/>
      <c r="K286" s="274"/>
      <c r="L286" s="523"/>
      <c r="M286" s="523"/>
      <c r="N286" s="523"/>
      <c r="O286" s="523"/>
      <c r="P286" s="523"/>
      <c r="Q286" s="523"/>
      <c r="R286" s="523"/>
      <c r="S286" s="523"/>
      <c r="T286" s="523"/>
      <c r="U286" s="523"/>
      <c r="V286" s="523"/>
      <c r="W286" s="523"/>
      <c r="X286" s="523"/>
      <c r="Y286" s="523"/>
      <c r="Z286" s="523"/>
      <c r="AA286" s="523"/>
    </row>
    <row r="287" spans="1:33" s="24" customFormat="1" x14ac:dyDescent="0.25">
      <c r="A287" s="330" t="s">
        <v>705</v>
      </c>
      <c r="B287" s="542">
        <v>1546</v>
      </c>
      <c r="C287" s="278">
        <v>894689819.38000023</v>
      </c>
      <c r="D287" s="542">
        <v>902</v>
      </c>
      <c r="E287" s="541">
        <v>8.2104496632077195E-2</v>
      </c>
      <c r="F287" s="278">
        <v>465745607.35000002</v>
      </c>
      <c r="G287" s="541">
        <v>0.25507329139043811</v>
      </c>
      <c r="H287" s="105">
        <v>0.58344113842173351</v>
      </c>
      <c r="I287" s="6"/>
      <c r="J287" s="523"/>
      <c r="K287" s="274"/>
      <c r="L287" s="523"/>
      <c r="M287" s="523"/>
      <c r="N287" s="523"/>
      <c r="O287" s="523"/>
      <c r="P287" s="523"/>
      <c r="Q287" s="523"/>
      <c r="R287" s="523"/>
      <c r="S287" s="523"/>
      <c r="T287" s="523"/>
      <c r="U287" s="523"/>
      <c r="V287" s="523"/>
      <c r="W287" s="523"/>
      <c r="X287" s="523"/>
      <c r="Y287" s="523"/>
      <c r="Z287" s="523"/>
      <c r="AA287" s="523"/>
    </row>
    <row r="288" spans="1:33" s="24" customFormat="1" x14ac:dyDescent="0.25">
      <c r="A288" s="330" t="s">
        <v>523</v>
      </c>
      <c r="B288" s="542">
        <v>2221</v>
      </c>
      <c r="C288" s="278">
        <v>1092004643.5100005</v>
      </c>
      <c r="D288" s="542">
        <v>1363</v>
      </c>
      <c r="E288" s="541">
        <v>0.12406699435645367</v>
      </c>
      <c r="F288" s="278">
        <v>494028205</v>
      </c>
      <c r="G288" s="541">
        <v>0.27056272415761751</v>
      </c>
      <c r="H288" s="105">
        <v>0.61368752814047722</v>
      </c>
      <c r="I288" s="6"/>
      <c r="J288" s="523"/>
      <c r="K288" s="274"/>
      <c r="L288" s="523"/>
      <c r="M288" s="523"/>
      <c r="N288" s="523"/>
      <c r="O288" s="523"/>
      <c r="P288" s="523"/>
      <c r="Q288" s="523"/>
      <c r="R288" s="523"/>
      <c r="S288" s="523"/>
      <c r="T288" s="523"/>
      <c r="U288" s="523"/>
      <c r="V288" s="523"/>
      <c r="W288" s="523"/>
      <c r="X288" s="523"/>
      <c r="Y288" s="523"/>
      <c r="Z288" s="523"/>
      <c r="AA288" s="523"/>
    </row>
    <row r="289" spans="1:27" s="24" customFormat="1" x14ac:dyDescent="0.25">
      <c r="A289" s="582" t="s">
        <v>334</v>
      </c>
      <c r="B289" s="556">
        <v>18751</v>
      </c>
      <c r="C289" s="557">
        <v>4333667094.6999922</v>
      </c>
      <c r="D289" s="556">
        <v>10986</v>
      </c>
      <c r="E289" s="583">
        <v>1</v>
      </c>
      <c r="F289" s="557">
        <v>1825928558.8512988</v>
      </c>
      <c r="G289" s="583">
        <v>1</v>
      </c>
      <c r="H289" s="584">
        <v>0.5858887525998614</v>
      </c>
      <c r="I289" s="6"/>
      <c r="J289" s="523"/>
      <c r="K289" s="274"/>
      <c r="L289" s="523"/>
      <c r="M289" s="523"/>
      <c r="N289" s="523"/>
      <c r="O289" s="523"/>
      <c r="P289" s="523"/>
      <c r="Q289" s="523"/>
      <c r="R289" s="523"/>
      <c r="S289" s="523"/>
      <c r="T289" s="523"/>
      <c r="U289" s="523"/>
      <c r="V289" s="523"/>
      <c r="W289" s="523"/>
      <c r="X289" s="523"/>
      <c r="Y289" s="523"/>
      <c r="Z289" s="523"/>
      <c r="AA289" s="523"/>
    </row>
    <row r="290" spans="1:27" s="24" customFormat="1" x14ac:dyDescent="0.25">
      <c r="A290" s="523"/>
      <c r="B290" s="523"/>
      <c r="C290" s="523"/>
      <c r="D290" s="523"/>
      <c r="E290" s="523"/>
      <c r="F290" s="523"/>
      <c r="G290" s="523"/>
      <c r="H290" s="523"/>
      <c r="I290" s="6"/>
      <c r="J290" s="523"/>
      <c r="K290" s="523"/>
      <c r="L290" s="523"/>
      <c r="M290" s="523"/>
      <c r="N290" s="523"/>
      <c r="O290" s="523"/>
      <c r="P290" s="523"/>
      <c r="Q290" s="523"/>
      <c r="R290" s="523"/>
      <c r="S290" s="523"/>
      <c r="T290" s="523"/>
      <c r="U290" s="523"/>
      <c r="V290" s="523"/>
      <c r="W290" s="523"/>
      <c r="X290" s="523"/>
      <c r="Y290" s="523"/>
      <c r="Z290" s="523"/>
      <c r="AA290" s="523"/>
    </row>
    <row r="291" spans="1:27" s="24" customFormat="1" ht="60" x14ac:dyDescent="0.25">
      <c r="A291" s="191" t="s">
        <v>808</v>
      </c>
      <c r="B291" s="292" t="s">
        <v>793</v>
      </c>
      <c r="C291" s="292" t="s">
        <v>794</v>
      </c>
      <c r="D291" s="292" t="s">
        <v>547</v>
      </c>
      <c r="E291" s="292" t="s">
        <v>795</v>
      </c>
      <c r="F291" s="292" t="s">
        <v>796</v>
      </c>
      <c r="G291" s="292" t="s">
        <v>797</v>
      </c>
      <c r="H291" s="292" t="s">
        <v>798</v>
      </c>
      <c r="I291" s="6"/>
      <c r="J291" s="523"/>
      <c r="K291" s="523"/>
      <c r="L291" s="523"/>
      <c r="M291" s="523"/>
      <c r="N291" s="523"/>
      <c r="O291" s="523"/>
      <c r="P291" s="523"/>
      <c r="Q291" s="523"/>
      <c r="R291" s="523"/>
      <c r="S291" s="523"/>
      <c r="T291" s="523"/>
      <c r="U291" s="523"/>
      <c r="V291" s="523"/>
      <c r="W291" s="523"/>
      <c r="X291" s="523"/>
      <c r="Y291" s="523"/>
      <c r="Z291" s="523"/>
      <c r="AA291" s="523"/>
    </row>
    <row r="292" spans="1:27" s="24" customFormat="1" x14ac:dyDescent="0.25">
      <c r="A292" s="657" t="s">
        <v>809</v>
      </c>
      <c r="B292" s="542">
        <v>3175</v>
      </c>
      <c r="C292" s="278">
        <v>506896524.96999997</v>
      </c>
      <c r="D292" s="542">
        <v>1500</v>
      </c>
      <c r="E292" s="541">
        <v>0.13653741125068269</v>
      </c>
      <c r="F292" s="278">
        <v>197086728.83930007</v>
      </c>
      <c r="G292" s="541">
        <v>0.10793780944161814</v>
      </c>
      <c r="H292" s="105">
        <v>0.47244094488188976</v>
      </c>
      <c r="I292" s="6"/>
      <c r="J292" s="523"/>
      <c r="K292" s="523"/>
      <c r="L292" s="523"/>
      <c r="M292" s="523"/>
      <c r="N292" s="523"/>
      <c r="O292" s="523"/>
      <c r="P292" s="523"/>
      <c r="Q292" s="523"/>
      <c r="R292" s="523"/>
      <c r="S292" s="523"/>
      <c r="T292" s="523"/>
      <c r="U292" s="523"/>
      <c r="V292" s="523"/>
      <c r="W292" s="523"/>
      <c r="X292" s="523"/>
      <c r="Y292" s="523"/>
      <c r="Z292" s="523"/>
      <c r="AA292" s="523"/>
    </row>
    <row r="293" spans="1:27" s="24" customFormat="1" x14ac:dyDescent="0.25">
      <c r="A293" s="657" t="s">
        <v>810</v>
      </c>
      <c r="B293" s="542">
        <v>54</v>
      </c>
      <c r="C293" s="278">
        <v>31506800</v>
      </c>
      <c r="D293" s="542">
        <v>22</v>
      </c>
      <c r="E293" s="541">
        <v>2.0025486983433461E-3</v>
      </c>
      <c r="F293" s="278">
        <v>1040800</v>
      </c>
      <c r="G293" s="541">
        <v>5.700113484477027E-4</v>
      </c>
      <c r="H293" s="105">
        <v>0.40740740740740738</v>
      </c>
      <c r="I293" s="6"/>
      <c r="J293" s="523"/>
      <c r="K293" s="523"/>
      <c r="L293" s="523"/>
      <c r="M293" s="523"/>
      <c r="N293" s="523"/>
      <c r="O293" s="523"/>
      <c r="P293" s="523"/>
      <c r="Q293" s="523"/>
      <c r="R293" s="523"/>
      <c r="S293" s="523"/>
      <c r="T293" s="523"/>
      <c r="U293" s="523"/>
      <c r="V293" s="523"/>
      <c r="W293" s="523"/>
      <c r="X293" s="523"/>
      <c r="Y293" s="523"/>
      <c r="Z293" s="523"/>
      <c r="AA293" s="523"/>
    </row>
    <row r="294" spans="1:27" s="24" customFormat="1" x14ac:dyDescent="0.25">
      <c r="A294" s="657" t="s">
        <v>811</v>
      </c>
      <c r="B294" s="542">
        <v>11603</v>
      </c>
      <c r="C294" s="278">
        <v>1643774248.7000017</v>
      </c>
      <c r="D294" s="542">
        <v>7173</v>
      </c>
      <c r="E294" s="541">
        <v>0.6529219006007646</v>
      </c>
      <c r="F294" s="278">
        <v>628629671.4350003</v>
      </c>
      <c r="G294" s="541">
        <v>0.34427944531985089</v>
      </c>
      <c r="H294" s="105">
        <v>0.61820218908902869</v>
      </c>
      <c r="I294" s="6"/>
      <c r="J294" s="523"/>
      <c r="K294" s="523"/>
      <c r="L294" s="523"/>
      <c r="M294" s="523"/>
      <c r="N294" s="523"/>
      <c r="O294" s="523"/>
      <c r="P294" s="523"/>
      <c r="Q294" s="523"/>
      <c r="R294" s="523"/>
      <c r="S294" s="523"/>
      <c r="T294" s="523"/>
      <c r="U294" s="523"/>
      <c r="V294" s="523"/>
      <c r="W294" s="523"/>
      <c r="X294" s="523"/>
      <c r="Y294" s="523"/>
      <c r="Z294" s="523"/>
      <c r="AA294" s="523"/>
    </row>
    <row r="295" spans="1:27" s="24" customFormat="1" x14ac:dyDescent="0.25">
      <c r="A295" s="657" t="s">
        <v>812</v>
      </c>
      <c r="B295" s="542">
        <v>3120</v>
      </c>
      <c r="C295" s="278">
        <v>1646078525.5400002</v>
      </c>
      <c r="D295" s="542">
        <v>1856</v>
      </c>
      <c r="E295" s="541">
        <v>0.16894229018751139</v>
      </c>
      <c r="F295" s="278">
        <v>778767453.09099972</v>
      </c>
      <c r="G295" s="541">
        <v>0.42650488668676384</v>
      </c>
      <c r="H295" s="105">
        <v>0.59487179487179487</v>
      </c>
      <c r="I295" s="6"/>
      <c r="J295" s="523"/>
      <c r="K295" s="523"/>
      <c r="L295" s="523"/>
      <c r="M295" s="523"/>
      <c r="N295" s="523"/>
      <c r="O295" s="523"/>
      <c r="P295" s="523"/>
      <c r="Q295" s="523"/>
      <c r="R295" s="523"/>
      <c r="S295" s="523"/>
      <c r="T295" s="523"/>
      <c r="U295" s="523"/>
      <c r="V295" s="523"/>
      <c r="W295" s="523"/>
      <c r="X295" s="523"/>
      <c r="Y295" s="523"/>
      <c r="Z295" s="523"/>
      <c r="AA295" s="523"/>
    </row>
    <row r="296" spans="1:27" s="24" customFormat="1" x14ac:dyDescent="0.25">
      <c r="A296" s="657" t="s">
        <v>813</v>
      </c>
      <c r="B296" s="542">
        <v>787</v>
      </c>
      <c r="C296" s="278">
        <v>504608295.49000001</v>
      </c>
      <c r="D296" s="542">
        <v>431</v>
      </c>
      <c r="E296" s="541">
        <v>3.9231749499362825E-2</v>
      </c>
      <c r="F296" s="278">
        <v>220128405.486</v>
      </c>
      <c r="G296" s="541">
        <v>0.12055696506794537</v>
      </c>
      <c r="H296" s="105">
        <v>0.54764930114358323</v>
      </c>
      <c r="I296" s="6"/>
      <c r="J296" s="523"/>
      <c r="K296" s="523"/>
      <c r="L296" s="523"/>
      <c r="M296" s="523"/>
      <c r="N296" s="523"/>
      <c r="O296" s="523"/>
      <c r="P296" s="523"/>
      <c r="Q296" s="523"/>
      <c r="R296" s="523"/>
      <c r="S296" s="523"/>
      <c r="T296" s="523"/>
      <c r="U296" s="523"/>
      <c r="V296" s="523"/>
      <c r="W296" s="523"/>
      <c r="X296" s="523"/>
      <c r="Y296" s="523"/>
      <c r="Z296" s="523"/>
      <c r="AA296" s="523"/>
    </row>
    <row r="297" spans="1:27" s="24" customFormat="1" x14ac:dyDescent="0.25">
      <c r="A297" s="657" t="s">
        <v>937</v>
      </c>
      <c r="B297" s="542">
        <v>12</v>
      </c>
      <c r="C297" s="278">
        <v>802700</v>
      </c>
      <c r="D297" s="542">
        <v>4</v>
      </c>
      <c r="E297" s="541">
        <v>3.6409976333515382E-4</v>
      </c>
      <c r="F297" s="278">
        <v>275500</v>
      </c>
      <c r="G297" s="541">
        <v>1.5088213537407965E-4</v>
      </c>
      <c r="H297" s="105">
        <v>0.33333333333333331</v>
      </c>
      <c r="I297" s="6"/>
      <c r="J297" s="523"/>
      <c r="K297" s="523"/>
      <c r="L297" s="523"/>
      <c r="M297" s="523"/>
      <c r="N297" s="523"/>
      <c r="O297" s="523"/>
      <c r="P297" s="523"/>
      <c r="Q297" s="523"/>
      <c r="R297" s="523"/>
      <c r="S297" s="523"/>
      <c r="T297" s="523"/>
      <c r="U297" s="523"/>
      <c r="V297" s="523"/>
      <c r="W297" s="523"/>
      <c r="X297" s="523"/>
      <c r="Y297" s="523"/>
      <c r="Z297" s="523"/>
      <c r="AA297" s="523"/>
    </row>
    <row r="298" spans="1:27" s="24" customFormat="1" x14ac:dyDescent="0.25">
      <c r="A298" s="582" t="s">
        <v>334</v>
      </c>
      <c r="B298" s="556">
        <v>18751</v>
      </c>
      <c r="C298" s="557">
        <v>4333667094.7000008</v>
      </c>
      <c r="D298" s="556">
        <v>10986</v>
      </c>
      <c r="E298" s="583">
        <v>1</v>
      </c>
      <c r="F298" s="557">
        <v>1825928558.8513</v>
      </c>
      <c r="G298" s="583">
        <v>1</v>
      </c>
      <c r="H298" s="584">
        <v>0.5858887525998614</v>
      </c>
      <c r="I298" s="6"/>
      <c r="J298" s="523"/>
      <c r="K298" s="523"/>
      <c r="L298" s="523"/>
      <c r="M298" s="523"/>
      <c r="N298" s="523"/>
      <c r="O298" s="523"/>
      <c r="P298" s="523"/>
      <c r="Q298" s="523"/>
      <c r="R298" s="523"/>
      <c r="S298" s="523"/>
      <c r="T298" s="523"/>
      <c r="U298" s="523"/>
      <c r="V298" s="523"/>
      <c r="W298" s="523"/>
      <c r="X298" s="523"/>
      <c r="Y298" s="523"/>
      <c r="Z298" s="523"/>
      <c r="AA298" s="523"/>
    </row>
    <row r="299" spans="1:27" s="24" customFormat="1" x14ac:dyDescent="0.25">
      <c r="A299" s="523"/>
      <c r="B299" s="523"/>
      <c r="C299" s="523"/>
      <c r="D299" s="523"/>
      <c r="E299" s="523"/>
      <c r="F299" s="523"/>
      <c r="G299" s="297"/>
      <c r="H299" s="523"/>
      <c r="I299" s="6"/>
      <c r="J299" s="523"/>
      <c r="K299" s="523"/>
      <c r="L299" s="523"/>
      <c r="M299" s="523"/>
      <c r="N299" s="523"/>
      <c r="O299" s="523"/>
      <c r="P299" s="523"/>
      <c r="Q299" s="523"/>
      <c r="R299" s="523"/>
      <c r="S299" s="523"/>
      <c r="T299" s="523"/>
      <c r="U299" s="523"/>
      <c r="V299" s="523"/>
      <c r="W299" s="523"/>
      <c r="X299" s="523"/>
      <c r="Y299" s="523"/>
      <c r="Z299" s="523"/>
      <c r="AA299" s="523"/>
    </row>
    <row r="300" spans="1:27" s="24" customFormat="1" ht="60" x14ac:dyDescent="0.25">
      <c r="A300" s="191" t="s">
        <v>814</v>
      </c>
      <c r="B300" s="292" t="s">
        <v>793</v>
      </c>
      <c r="C300" s="292" t="s">
        <v>794</v>
      </c>
      <c r="D300" s="292" t="s">
        <v>547</v>
      </c>
      <c r="E300" s="292" t="s">
        <v>795</v>
      </c>
      <c r="F300" s="292" t="s">
        <v>796</v>
      </c>
      <c r="G300" s="292" t="s">
        <v>797</v>
      </c>
      <c r="H300" s="292" t="s">
        <v>798</v>
      </c>
      <c r="I300" s="6"/>
      <c r="J300" s="523"/>
      <c r="K300" s="523"/>
      <c r="L300" s="523"/>
      <c r="M300" s="523"/>
      <c r="N300" s="523"/>
      <c r="O300" s="523"/>
      <c r="P300" s="523"/>
      <c r="Q300" s="523"/>
      <c r="R300" s="523"/>
      <c r="S300" s="523"/>
      <c r="T300" s="523"/>
      <c r="U300" s="523"/>
      <c r="V300" s="523"/>
      <c r="W300" s="523"/>
      <c r="X300" s="523"/>
      <c r="Y300" s="523"/>
      <c r="Z300" s="523"/>
      <c r="AA300" s="523"/>
    </row>
    <row r="301" spans="1:27" s="24" customFormat="1" x14ac:dyDescent="0.25">
      <c r="A301" s="657" t="s">
        <v>787</v>
      </c>
      <c r="B301" s="542">
        <v>12408</v>
      </c>
      <c r="C301" s="542">
        <v>188023084.26999992</v>
      </c>
      <c r="D301" s="542">
        <v>7927</v>
      </c>
      <c r="E301" s="541">
        <v>0.72155470598944116</v>
      </c>
      <c r="F301" s="278">
        <v>115965276.41080002</v>
      </c>
      <c r="G301" s="541">
        <v>6.3510303209099422E-2</v>
      </c>
      <c r="H301" s="105">
        <v>0.63886202450032237</v>
      </c>
      <c r="I301" s="6"/>
      <c r="J301" s="523"/>
      <c r="K301" s="523"/>
      <c r="L301" s="523"/>
      <c r="M301" s="523"/>
      <c r="N301" s="523"/>
      <c r="O301" s="523"/>
      <c r="P301" s="523"/>
      <c r="Q301" s="523"/>
      <c r="R301" s="523"/>
      <c r="S301" s="523"/>
      <c r="T301" s="523"/>
      <c r="U301" s="523"/>
      <c r="V301" s="523"/>
      <c r="W301" s="523"/>
      <c r="X301" s="523"/>
      <c r="Y301" s="523"/>
      <c r="Z301" s="523"/>
      <c r="AA301" s="523"/>
    </row>
    <row r="302" spans="1:27" s="24" customFormat="1" x14ac:dyDescent="0.25">
      <c r="A302" s="657" t="s">
        <v>788</v>
      </c>
      <c r="B302" s="542">
        <v>2205</v>
      </c>
      <c r="C302" s="542">
        <v>151506078.16999996</v>
      </c>
      <c r="D302" s="542">
        <v>1103</v>
      </c>
      <c r="E302" s="541">
        <v>0.10040050973966867</v>
      </c>
      <c r="F302" s="278">
        <v>72544891.148800015</v>
      </c>
      <c r="G302" s="541">
        <v>3.9730410479169198E-2</v>
      </c>
      <c r="H302" s="105">
        <v>0.50022675736961453</v>
      </c>
      <c r="I302" s="6"/>
      <c r="J302" s="523"/>
      <c r="K302" s="523"/>
      <c r="L302" s="523"/>
      <c r="M302" s="523"/>
      <c r="N302" s="523"/>
      <c r="O302" s="523"/>
      <c r="P302" s="523"/>
      <c r="Q302" s="523"/>
      <c r="R302" s="523"/>
      <c r="S302" s="523"/>
      <c r="T302" s="523"/>
      <c r="U302" s="523"/>
      <c r="V302" s="523"/>
      <c r="W302" s="523"/>
      <c r="X302" s="523"/>
      <c r="Y302" s="523"/>
      <c r="Z302" s="523"/>
      <c r="AA302" s="523"/>
    </row>
    <row r="303" spans="1:27" s="24" customFormat="1" x14ac:dyDescent="0.25">
      <c r="A303" s="657" t="s">
        <v>789</v>
      </c>
      <c r="B303" s="542">
        <v>3664</v>
      </c>
      <c r="C303" s="542">
        <v>1721054532.3600004</v>
      </c>
      <c r="D303" s="542">
        <v>1765</v>
      </c>
      <c r="E303" s="541">
        <v>0.16065902057163664</v>
      </c>
      <c r="F303" s="278">
        <v>778054593.29169989</v>
      </c>
      <c r="G303" s="541">
        <v>0.42611447721765056</v>
      </c>
      <c r="H303" s="105">
        <v>0.48171397379912662</v>
      </c>
      <c r="I303" s="6"/>
      <c r="J303" s="523"/>
      <c r="K303" s="523"/>
      <c r="L303" s="523"/>
      <c r="M303" s="523"/>
      <c r="N303" s="523"/>
      <c r="O303" s="523"/>
      <c r="P303" s="523"/>
      <c r="Q303" s="523"/>
      <c r="R303" s="523"/>
      <c r="S303" s="523"/>
      <c r="T303" s="523"/>
      <c r="U303" s="523"/>
      <c r="V303" s="523"/>
      <c r="W303" s="523"/>
      <c r="X303" s="523"/>
      <c r="Y303" s="523"/>
      <c r="Z303" s="523"/>
      <c r="AA303" s="523"/>
    </row>
    <row r="304" spans="1:27" s="24" customFormat="1" x14ac:dyDescent="0.25">
      <c r="A304" s="657" t="s">
        <v>790</v>
      </c>
      <c r="B304" s="542">
        <v>373</v>
      </c>
      <c r="C304" s="542">
        <v>1211714404.8999999</v>
      </c>
      <c r="D304" s="542">
        <v>148</v>
      </c>
      <c r="E304" s="541">
        <v>1.3471691243400691E-2</v>
      </c>
      <c r="F304" s="278">
        <v>470476848</v>
      </c>
      <c r="G304" s="541">
        <v>0.25766443364902464</v>
      </c>
      <c r="H304" s="105">
        <v>0.39678284182305629</v>
      </c>
      <c r="I304" s="6"/>
      <c r="J304" s="523"/>
      <c r="K304" s="523"/>
      <c r="L304" s="523"/>
      <c r="M304" s="523"/>
      <c r="N304" s="523"/>
      <c r="O304" s="523"/>
      <c r="P304" s="523"/>
      <c r="Q304" s="523"/>
      <c r="R304" s="523"/>
      <c r="S304" s="523"/>
      <c r="T304" s="523"/>
      <c r="U304" s="523"/>
      <c r="V304" s="523"/>
      <c r="W304" s="523"/>
      <c r="X304" s="523"/>
      <c r="Y304" s="523"/>
      <c r="Z304" s="523"/>
      <c r="AA304" s="523"/>
    </row>
    <row r="305" spans="1:27" s="24" customFormat="1" x14ac:dyDescent="0.25">
      <c r="A305" s="657" t="s">
        <v>791</v>
      </c>
      <c r="B305" s="542">
        <v>101</v>
      </c>
      <c r="C305" s="542">
        <v>1061368995</v>
      </c>
      <c r="D305" s="542">
        <v>43</v>
      </c>
      <c r="E305" s="541">
        <v>3.9140724558529034E-3</v>
      </c>
      <c r="F305" s="278">
        <v>388886950</v>
      </c>
      <c r="G305" s="541">
        <v>0.21298037544505602</v>
      </c>
      <c r="H305" s="105">
        <v>0.42574257425742573</v>
      </c>
      <c r="I305" s="6"/>
      <c r="J305" s="523"/>
      <c r="K305" s="523"/>
      <c r="L305" s="523"/>
      <c r="M305" s="523"/>
      <c r="N305" s="523"/>
      <c r="O305" s="523"/>
      <c r="P305" s="523"/>
      <c r="Q305" s="523"/>
      <c r="R305" s="523"/>
      <c r="S305" s="523"/>
      <c r="T305" s="523"/>
      <c r="U305" s="523"/>
      <c r="V305" s="523"/>
      <c r="W305" s="523"/>
      <c r="X305" s="523"/>
      <c r="Y305" s="523"/>
      <c r="Z305" s="523"/>
      <c r="AA305" s="523"/>
    </row>
    <row r="306" spans="1:27" s="24" customFormat="1" x14ac:dyDescent="0.25">
      <c r="A306" s="582" t="s">
        <v>334</v>
      </c>
      <c r="B306" s="556">
        <v>18751</v>
      </c>
      <c r="C306" s="556">
        <v>4333667094.7000008</v>
      </c>
      <c r="D306" s="556">
        <v>10986</v>
      </c>
      <c r="E306" s="583">
        <v>1</v>
      </c>
      <c r="F306" s="557">
        <v>1825928558.8513002</v>
      </c>
      <c r="G306" s="583">
        <v>1</v>
      </c>
      <c r="H306" s="584">
        <v>0.5858887525998614</v>
      </c>
      <c r="I306" s="6"/>
      <c r="J306" s="523"/>
      <c r="K306" s="523"/>
      <c r="L306" s="523"/>
      <c r="M306" s="523"/>
      <c r="N306" s="523"/>
      <c r="O306" s="523"/>
      <c r="P306" s="523"/>
      <c r="Q306" s="523"/>
      <c r="R306" s="523"/>
      <c r="S306" s="523"/>
      <c r="T306" s="523"/>
      <c r="U306" s="523"/>
      <c r="V306" s="523"/>
      <c r="W306" s="523"/>
      <c r="X306" s="523"/>
      <c r="Y306" s="523"/>
      <c r="Z306" s="523"/>
      <c r="AA306" s="523"/>
    </row>
    <row r="307" spans="1:27" s="24" customFormat="1" x14ac:dyDescent="0.25">
      <c r="A307" s="523"/>
      <c r="B307" s="523"/>
      <c r="C307" s="523"/>
      <c r="D307" s="523"/>
      <c r="E307" s="523"/>
      <c r="F307" s="523"/>
      <c r="G307" s="523"/>
      <c r="H307" s="523"/>
      <c r="I307" s="6"/>
      <c r="J307" s="523"/>
      <c r="K307" s="523"/>
      <c r="L307" s="523"/>
      <c r="M307" s="523"/>
      <c r="N307" s="523"/>
      <c r="O307" s="523"/>
      <c r="P307" s="523"/>
      <c r="Q307" s="523"/>
      <c r="R307" s="523"/>
      <c r="S307" s="523"/>
      <c r="T307" s="523"/>
      <c r="U307" s="523"/>
      <c r="V307" s="523"/>
      <c r="W307" s="523"/>
      <c r="X307" s="523"/>
      <c r="Y307" s="523"/>
      <c r="Z307" s="523"/>
      <c r="AA307" s="523"/>
    </row>
    <row r="308" spans="1:27" s="24" customFormat="1" ht="60" x14ac:dyDescent="0.25">
      <c r="A308" s="191" t="s">
        <v>792</v>
      </c>
      <c r="B308" s="292" t="s">
        <v>793</v>
      </c>
      <c r="C308" s="292" t="s">
        <v>794</v>
      </c>
      <c r="D308" s="292" t="s">
        <v>547</v>
      </c>
      <c r="E308" s="292" t="s">
        <v>795</v>
      </c>
      <c r="F308" s="292" t="s">
        <v>796</v>
      </c>
      <c r="G308" s="292" t="s">
        <v>797</v>
      </c>
      <c r="H308" s="292" t="s">
        <v>798</v>
      </c>
      <c r="I308" s="6"/>
      <c r="J308" s="523"/>
      <c r="K308" s="523"/>
      <c r="L308" s="523"/>
      <c r="M308" s="523"/>
      <c r="N308" s="523"/>
      <c r="O308" s="523"/>
      <c r="P308" s="523"/>
      <c r="Q308" s="523"/>
      <c r="R308" s="523"/>
      <c r="S308" s="523"/>
      <c r="T308" s="523"/>
      <c r="U308" s="523"/>
      <c r="V308" s="523"/>
      <c r="W308" s="523"/>
      <c r="X308" s="523"/>
      <c r="Y308" s="523"/>
      <c r="Z308" s="523"/>
      <c r="AA308" s="523"/>
    </row>
    <row r="309" spans="1:27" s="24" customFormat="1" x14ac:dyDescent="0.25">
      <c r="A309" s="330" t="s">
        <v>524</v>
      </c>
      <c r="B309" s="542">
        <v>285</v>
      </c>
      <c r="C309" s="278">
        <v>2370100</v>
      </c>
      <c r="D309" s="542">
        <v>144</v>
      </c>
      <c r="E309" s="585">
        <v>1.3107591480065538E-2</v>
      </c>
      <c r="F309" s="278">
        <v>1173000</v>
      </c>
      <c r="G309" s="585">
        <v>6.4241286676513761E-4</v>
      </c>
      <c r="H309" s="541">
        <v>0.50526315789473686</v>
      </c>
      <c r="I309" s="6"/>
      <c r="J309" s="523"/>
      <c r="K309" s="523"/>
      <c r="L309" s="523"/>
      <c r="M309" s="523"/>
      <c r="N309" s="523"/>
      <c r="O309" s="523"/>
      <c r="P309" s="523"/>
      <c r="Q309" s="523"/>
      <c r="R309" s="523"/>
      <c r="S309" s="523"/>
      <c r="T309" s="523"/>
      <c r="U309" s="523"/>
      <c r="V309" s="523"/>
      <c r="W309" s="523"/>
      <c r="X309" s="523"/>
      <c r="Y309" s="523"/>
      <c r="Z309" s="523"/>
      <c r="AA309" s="523"/>
    </row>
    <row r="310" spans="1:27" s="24" customFormat="1" x14ac:dyDescent="0.25">
      <c r="A310" s="330" t="s">
        <v>1026</v>
      </c>
      <c r="B310" s="542">
        <v>5017</v>
      </c>
      <c r="C310" s="278">
        <v>20209259</v>
      </c>
      <c r="D310" s="542">
        <v>3493</v>
      </c>
      <c r="E310" s="585">
        <v>0.31795011833242309</v>
      </c>
      <c r="F310" s="278">
        <v>11592300.541999996</v>
      </c>
      <c r="G310" s="585">
        <v>6.3487152801272595E-3</v>
      </c>
      <c r="H310" s="541">
        <v>0.69623280845126567</v>
      </c>
      <c r="I310" s="6"/>
      <c r="J310" s="523"/>
      <c r="K310" s="523"/>
      <c r="L310" s="523"/>
      <c r="M310" s="523"/>
      <c r="N310" s="523"/>
      <c r="O310" s="523"/>
      <c r="P310" s="523"/>
      <c r="Q310" s="523"/>
      <c r="R310" s="523"/>
      <c r="S310" s="523"/>
      <c r="T310" s="523"/>
      <c r="U310" s="523"/>
      <c r="V310" s="523"/>
      <c r="W310" s="523"/>
      <c r="X310" s="523"/>
      <c r="Y310" s="523"/>
      <c r="Z310" s="523"/>
      <c r="AA310" s="523"/>
    </row>
    <row r="311" spans="1:27" s="24" customFormat="1" x14ac:dyDescent="0.25">
      <c r="A311" s="330" t="s">
        <v>860</v>
      </c>
      <c r="B311" s="542">
        <v>39</v>
      </c>
      <c r="C311" s="278">
        <v>9836484</v>
      </c>
      <c r="D311" s="542">
        <v>27</v>
      </c>
      <c r="E311" s="585">
        <v>2.4576734025122883E-3</v>
      </c>
      <c r="F311" s="278">
        <v>2705557</v>
      </c>
      <c r="G311" s="585">
        <v>1.4817430763567649E-3</v>
      </c>
      <c r="H311" s="541">
        <v>0.69230769230769229</v>
      </c>
      <c r="I311" s="6"/>
      <c r="J311" s="523"/>
      <c r="K311" s="523"/>
      <c r="L311" s="523"/>
      <c r="M311" s="523"/>
      <c r="N311" s="523"/>
      <c r="O311" s="523"/>
      <c r="P311" s="523"/>
      <c r="Q311" s="523"/>
      <c r="R311" s="523"/>
      <c r="S311" s="523"/>
      <c r="T311" s="523"/>
      <c r="U311" s="523"/>
      <c r="V311" s="523"/>
      <c r="W311" s="523"/>
      <c r="X311" s="523"/>
      <c r="Y311" s="523"/>
      <c r="Z311" s="523"/>
      <c r="AA311" s="523"/>
    </row>
    <row r="312" spans="1:27" s="24" customFormat="1" x14ac:dyDescent="0.25">
      <c r="A312" s="330" t="s">
        <v>861</v>
      </c>
      <c r="B312" s="542">
        <v>81</v>
      </c>
      <c r="C312" s="278">
        <v>27534972</v>
      </c>
      <c r="D312" s="542">
        <v>40</v>
      </c>
      <c r="E312" s="585">
        <v>3.6409976333515383E-3</v>
      </c>
      <c r="F312" s="278">
        <v>6259406.0099999998</v>
      </c>
      <c r="G312" s="585">
        <v>3.4280673138371962E-3</v>
      </c>
      <c r="H312" s="541">
        <v>0.49382716049382713</v>
      </c>
      <c r="I312" s="6"/>
      <c r="J312" s="523"/>
      <c r="K312" s="523"/>
      <c r="L312" s="523"/>
      <c r="M312" s="523"/>
      <c r="N312" s="523"/>
      <c r="O312" s="523"/>
      <c r="P312" s="523"/>
      <c r="Q312" s="523"/>
      <c r="R312" s="523"/>
      <c r="S312" s="523"/>
      <c r="T312" s="523"/>
      <c r="U312" s="523"/>
      <c r="V312" s="523"/>
      <c r="W312" s="523"/>
      <c r="X312" s="523"/>
      <c r="Y312" s="523"/>
      <c r="Z312" s="523"/>
      <c r="AA312" s="523"/>
    </row>
    <row r="313" spans="1:27" s="24" customFormat="1" x14ac:dyDescent="0.25">
      <c r="A313" s="330" t="s">
        <v>862</v>
      </c>
      <c r="B313" s="542">
        <v>3</v>
      </c>
      <c r="C313" s="278">
        <v>1317300</v>
      </c>
      <c r="D313" s="542">
        <v>0</v>
      </c>
      <c r="E313" s="585">
        <v>2.7307482250136535E-4</v>
      </c>
      <c r="F313" s="278">
        <v>0</v>
      </c>
      <c r="G313" s="585">
        <v>0</v>
      </c>
      <c r="H313" s="541">
        <v>0</v>
      </c>
      <c r="I313" s="6"/>
      <c r="J313" s="523"/>
      <c r="K313" s="523"/>
      <c r="L313" s="523"/>
      <c r="M313" s="523"/>
      <c r="N313" s="523"/>
      <c r="O313" s="523"/>
      <c r="P313" s="523"/>
      <c r="Q313" s="523"/>
      <c r="R313" s="523"/>
      <c r="S313" s="523"/>
      <c r="T313" s="523"/>
      <c r="U313" s="523"/>
      <c r="V313" s="523"/>
      <c r="W313" s="523"/>
      <c r="X313" s="523"/>
      <c r="Y313" s="523"/>
      <c r="Z313" s="523"/>
      <c r="AA313" s="523"/>
    </row>
    <row r="314" spans="1:27" s="24" customFormat="1" x14ac:dyDescent="0.25">
      <c r="A314" s="330" t="s">
        <v>525</v>
      </c>
      <c r="B314" s="542">
        <v>10</v>
      </c>
      <c r="C314" s="278">
        <v>7965000</v>
      </c>
      <c r="D314" s="542">
        <v>3</v>
      </c>
      <c r="E314" s="585">
        <v>2.8217731658474422E-3</v>
      </c>
      <c r="F314" s="278">
        <v>2500000</v>
      </c>
      <c r="G314" s="585">
        <v>1.3691663827048969E-3</v>
      </c>
      <c r="H314" s="541">
        <v>0.3</v>
      </c>
      <c r="I314" s="6"/>
      <c r="J314" s="523"/>
      <c r="K314" s="523"/>
      <c r="L314" s="523"/>
      <c r="M314" s="523"/>
      <c r="N314" s="523"/>
      <c r="O314" s="523"/>
      <c r="P314" s="523"/>
      <c r="Q314" s="523"/>
      <c r="R314" s="523"/>
      <c r="S314" s="523"/>
      <c r="T314" s="523"/>
      <c r="U314" s="523"/>
      <c r="V314" s="523"/>
      <c r="W314" s="523"/>
      <c r="X314" s="523"/>
      <c r="Y314" s="523"/>
      <c r="Z314" s="523"/>
      <c r="AA314" s="523"/>
    </row>
    <row r="315" spans="1:27" s="24" customFormat="1" x14ac:dyDescent="0.25">
      <c r="A315" s="330" t="s">
        <v>526</v>
      </c>
      <c r="B315" s="542">
        <v>35</v>
      </c>
      <c r="C315" s="278">
        <v>295200</v>
      </c>
      <c r="D315" s="542">
        <v>31</v>
      </c>
      <c r="E315" s="585">
        <v>1.0922992900054614E-3</v>
      </c>
      <c r="F315" s="278">
        <v>261900</v>
      </c>
      <c r="G315" s="585">
        <v>1.4343387025216497E-4</v>
      </c>
      <c r="H315" s="541">
        <v>0.88571428571428568</v>
      </c>
      <c r="I315" s="6"/>
      <c r="J315" s="523"/>
      <c r="K315" s="523"/>
      <c r="L315" s="523"/>
      <c r="M315" s="523"/>
      <c r="N315" s="523"/>
      <c r="O315" s="523"/>
      <c r="P315" s="523"/>
      <c r="Q315" s="523"/>
      <c r="R315" s="523"/>
      <c r="S315" s="523"/>
      <c r="T315" s="523"/>
      <c r="U315" s="523"/>
      <c r="V315" s="523"/>
      <c r="W315" s="523"/>
      <c r="X315" s="523"/>
      <c r="Y315" s="523"/>
      <c r="Z315" s="523"/>
      <c r="AA315" s="523"/>
    </row>
    <row r="316" spans="1:27" s="24" customFormat="1" x14ac:dyDescent="0.25">
      <c r="A316" s="330" t="s">
        <v>527</v>
      </c>
      <c r="B316" s="542">
        <v>37</v>
      </c>
      <c r="C316" s="278">
        <v>5897221</v>
      </c>
      <c r="D316" s="542">
        <v>12</v>
      </c>
      <c r="E316" s="585">
        <v>1.0922992900054614E-3</v>
      </c>
      <c r="F316" s="278">
        <v>1884700</v>
      </c>
      <c r="G316" s="585">
        <v>1.0321871525935675E-3</v>
      </c>
      <c r="H316" s="541">
        <v>0.32432432432432434</v>
      </c>
      <c r="I316" s="6"/>
      <c r="J316" s="523"/>
      <c r="K316" s="523"/>
      <c r="L316" s="523"/>
      <c r="M316" s="523"/>
      <c r="N316" s="523"/>
      <c r="O316" s="523"/>
      <c r="P316" s="523"/>
      <c r="Q316" s="523"/>
      <c r="R316" s="523"/>
      <c r="S316" s="523"/>
      <c r="T316" s="523"/>
      <c r="U316" s="523"/>
      <c r="V316" s="523"/>
      <c r="W316" s="523"/>
      <c r="X316" s="523"/>
      <c r="Y316" s="523"/>
      <c r="Z316" s="523"/>
      <c r="AA316" s="523"/>
    </row>
    <row r="317" spans="1:27" s="24" customFormat="1" x14ac:dyDescent="0.25">
      <c r="A317" s="330" t="s">
        <v>528</v>
      </c>
      <c r="B317" s="542">
        <v>672</v>
      </c>
      <c r="C317" s="278">
        <v>5804820</v>
      </c>
      <c r="D317" s="542">
        <v>487</v>
      </c>
      <c r="E317" s="585">
        <v>4.4329146186054977E-2</v>
      </c>
      <c r="F317" s="278">
        <v>4240800</v>
      </c>
      <c r="G317" s="585">
        <v>2.3225443183099706E-3</v>
      </c>
      <c r="H317" s="541">
        <v>0.72470238095238093</v>
      </c>
      <c r="I317" s="6"/>
      <c r="J317" s="523"/>
      <c r="K317" s="523"/>
      <c r="L317" s="523"/>
      <c r="M317" s="523"/>
      <c r="N317" s="523"/>
      <c r="O317" s="523"/>
      <c r="P317" s="523"/>
      <c r="Q317" s="523"/>
      <c r="R317" s="523"/>
      <c r="S317" s="523"/>
      <c r="T317" s="523"/>
      <c r="U317" s="523"/>
      <c r="V317" s="523"/>
      <c r="W317" s="523"/>
      <c r="X317" s="523"/>
      <c r="Y317" s="523"/>
      <c r="Z317" s="523"/>
      <c r="AA317" s="523"/>
    </row>
    <row r="318" spans="1:27" s="24" customFormat="1" x14ac:dyDescent="0.25">
      <c r="A318" s="330" t="s">
        <v>529</v>
      </c>
      <c r="B318" s="542">
        <v>449</v>
      </c>
      <c r="C318" s="278">
        <v>71301933</v>
      </c>
      <c r="D318" s="542">
        <v>212</v>
      </c>
      <c r="E318" s="585">
        <v>1.9297287456763151E-2</v>
      </c>
      <c r="F318" s="278">
        <v>38364673</v>
      </c>
      <c r="G318" s="585">
        <v>2.1011048222026488E-2</v>
      </c>
      <c r="H318" s="541">
        <v>0.47216035634743875</v>
      </c>
      <c r="I318" s="6"/>
      <c r="J318" s="523"/>
      <c r="K318" s="523"/>
      <c r="L318" s="523"/>
      <c r="M318" s="523"/>
      <c r="N318" s="523"/>
      <c r="O318" s="523"/>
      <c r="P318" s="523"/>
      <c r="Q318" s="523"/>
      <c r="R318" s="523"/>
      <c r="S318" s="523"/>
      <c r="T318" s="523"/>
      <c r="U318" s="523"/>
      <c r="V318" s="523"/>
      <c r="W318" s="523"/>
      <c r="X318" s="523"/>
      <c r="Y318" s="523"/>
      <c r="Z318" s="523"/>
      <c r="AA318" s="523"/>
    </row>
    <row r="319" spans="1:27" s="24" customFormat="1" x14ac:dyDescent="0.25">
      <c r="A319" s="330" t="s">
        <v>863</v>
      </c>
      <c r="B319" s="542">
        <v>11</v>
      </c>
      <c r="C319" s="278">
        <v>14274600</v>
      </c>
      <c r="D319" s="542">
        <v>6</v>
      </c>
      <c r="E319" s="585">
        <v>5.461496450027307E-4</v>
      </c>
      <c r="F319" s="278">
        <v>8165100</v>
      </c>
      <c r="G319" s="585">
        <v>4.4717521725695011E-3</v>
      </c>
      <c r="H319" s="541">
        <v>0.54545454545454541</v>
      </c>
      <c r="I319" s="6"/>
      <c r="J319" s="523"/>
      <c r="K319" s="523"/>
      <c r="L319" s="523"/>
      <c r="M319" s="523"/>
      <c r="N319" s="523"/>
      <c r="O319" s="523"/>
      <c r="P319" s="523"/>
      <c r="Q319" s="523"/>
      <c r="R319" s="523"/>
      <c r="S319" s="523"/>
      <c r="T319" s="523"/>
      <c r="U319" s="523"/>
      <c r="V319" s="523"/>
      <c r="W319" s="523"/>
      <c r="X319" s="523"/>
      <c r="Y319" s="523"/>
      <c r="Z319" s="523"/>
      <c r="AA319" s="523"/>
    </row>
    <row r="320" spans="1:27" s="24" customFormat="1" x14ac:dyDescent="0.25">
      <c r="A320" s="330" t="s">
        <v>864</v>
      </c>
      <c r="B320" s="542">
        <v>3</v>
      </c>
      <c r="C320" s="278">
        <v>2738600</v>
      </c>
      <c r="D320" s="542">
        <v>2</v>
      </c>
      <c r="E320" s="585">
        <v>1.8204988166757691E-4</v>
      </c>
      <c r="F320" s="278">
        <v>2198600</v>
      </c>
      <c r="G320" s="585">
        <v>1.2040996836059944E-3</v>
      </c>
      <c r="H320" s="541">
        <v>0.66666666666666663</v>
      </c>
      <c r="I320" s="6"/>
      <c r="J320" s="523"/>
      <c r="K320" s="523"/>
      <c r="L320" s="523"/>
      <c r="M320" s="523"/>
      <c r="N320" s="523"/>
      <c r="O320" s="523"/>
      <c r="P320" s="523"/>
      <c r="Q320" s="523"/>
      <c r="R320" s="523"/>
      <c r="S320" s="523"/>
      <c r="T320" s="523"/>
      <c r="U320" s="523"/>
      <c r="V320" s="523"/>
      <c r="W320" s="523"/>
      <c r="X320" s="523"/>
      <c r="Y320" s="523"/>
      <c r="Z320" s="523"/>
      <c r="AA320" s="523"/>
    </row>
    <row r="321" spans="1:27" s="24" customFormat="1" x14ac:dyDescent="0.25">
      <c r="A321" s="330" t="s">
        <v>530</v>
      </c>
      <c r="B321" s="542">
        <v>67</v>
      </c>
      <c r="C321" s="278">
        <v>153215700</v>
      </c>
      <c r="D321" s="542">
        <v>14</v>
      </c>
      <c r="E321" s="585">
        <v>1.2743491716730383E-3</v>
      </c>
      <c r="F321" s="278">
        <v>26946800</v>
      </c>
      <c r="G321" s="585">
        <v>1.4757861072588925E-2</v>
      </c>
      <c r="H321" s="541">
        <v>0.20895522388059701</v>
      </c>
      <c r="I321" s="6"/>
      <c r="J321" s="523"/>
      <c r="K321" s="523"/>
      <c r="L321" s="523"/>
      <c r="M321" s="523"/>
      <c r="N321" s="523"/>
      <c r="O321" s="523"/>
      <c r="P321" s="523"/>
      <c r="Q321" s="523"/>
      <c r="R321" s="523"/>
      <c r="S321" s="523"/>
      <c r="T321" s="523"/>
      <c r="U321" s="523"/>
      <c r="V321" s="523"/>
      <c r="W321" s="523"/>
      <c r="X321" s="523"/>
      <c r="Y321" s="523"/>
      <c r="Z321" s="523"/>
      <c r="AA321" s="523"/>
    </row>
    <row r="322" spans="1:27" s="24" customFormat="1" x14ac:dyDescent="0.25">
      <c r="A322" s="330" t="s">
        <v>531</v>
      </c>
      <c r="B322" s="542">
        <v>2494</v>
      </c>
      <c r="C322" s="278">
        <v>2417422549.6399984</v>
      </c>
      <c r="D322" s="542">
        <v>1171</v>
      </c>
      <c r="E322" s="585">
        <v>0.10659020571636628</v>
      </c>
      <c r="F322" s="278">
        <v>994238932.24000001</v>
      </c>
      <c r="G322" s="585">
        <v>0.54451140895976791</v>
      </c>
      <c r="H322" s="541">
        <v>0.46952686447473935</v>
      </c>
      <c r="I322" s="6"/>
      <c r="J322" s="523"/>
      <c r="K322" s="523"/>
      <c r="L322" s="523"/>
      <c r="M322" s="523"/>
      <c r="N322" s="523"/>
      <c r="O322" s="523"/>
      <c r="P322" s="523"/>
      <c r="Q322" s="523"/>
      <c r="R322" s="523"/>
      <c r="S322" s="523"/>
      <c r="T322" s="523"/>
      <c r="U322" s="523"/>
      <c r="V322" s="523"/>
      <c r="W322" s="523"/>
      <c r="X322" s="523"/>
      <c r="Y322" s="523"/>
      <c r="Z322" s="523"/>
      <c r="AA322" s="523"/>
    </row>
    <row r="323" spans="1:27" s="24" customFormat="1" x14ac:dyDescent="0.25">
      <c r="A323" s="330" t="s">
        <v>545</v>
      </c>
      <c r="B323" s="542">
        <v>379</v>
      </c>
      <c r="C323" s="278">
        <v>50181176.880000003</v>
      </c>
      <c r="D323" s="542">
        <v>174</v>
      </c>
      <c r="E323" s="585">
        <v>1.5838339705079193E-2</v>
      </c>
      <c r="F323" s="278">
        <v>27050990.010000002</v>
      </c>
      <c r="G323" s="585">
        <v>1.4814922456231202E-2</v>
      </c>
      <c r="H323" s="541">
        <v>0.45910290237467016</v>
      </c>
      <c r="I323" s="6"/>
      <c r="J323" s="523"/>
      <c r="K323" s="523"/>
      <c r="L323" s="523"/>
      <c r="M323" s="523"/>
      <c r="N323" s="523"/>
      <c r="O323" s="523"/>
      <c r="P323" s="523"/>
      <c r="Q323" s="523"/>
      <c r="R323" s="523"/>
      <c r="S323" s="523"/>
      <c r="T323" s="523"/>
      <c r="U323" s="523"/>
      <c r="V323" s="523"/>
      <c r="W323" s="523"/>
      <c r="X323" s="523"/>
      <c r="Y323" s="523"/>
      <c r="Z323" s="523"/>
      <c r="AA323" s="523"/>
    </row>
    <row r="324" spans="1:27" s="24" customFormat="1" x14ac:dyDescent="0.25">
      <c r="A324" s="330" t="s">
        <v>935</v>
      </c>
      <c r="B324" s="542">
        <v>13</v>
      </c>
      <c r="C324" s="278">
        <v>9900500</v>
      </c>
      <c r="D324" s="542">
        <v>2</v>
      </c>
      <c r="E324" s="585">
        <v>1.8204988166757691E-4</v>
      </c>
      <c r="F324" s="278">
        <v>1961000</v>
      </c>
      <c r="G324" s="585">
        <v>1.0739741105937211E-3</v>
      </c>
      <c r="H324" s="541">
        <v>0.15384615384615385</v>
      </c>
      <c r="I324" s="6"/>
      <c r="J324" s="523"/>
      <c r="K324" s="523"/>
      <c r="L324" s="523"/>
      <c r="M324" s="523"/>
      <c r="N324" s="523"/>
      <c r="O324" s="523"/>
      <c r="P324" s="523"/>
      <c r="Q324" s="523"/>
      <c r="R324" s="523"/>
      <c r="S324" s="523"/>
      <c r="T324" s="523"/>
      <c r="U324" s="523"/>
      <c r="V324" s="523"/>
      <c r="W324" s="523"/>
      <c r="X324" s="523"/>
      <c r="Y324" s="523"/>
      <c r="Z324" s="523"/>
      <c r="AA324" s="523"/>
    </row>
    <row r="325" spans="1:27" s="24" customFormat="1" x14ac:dyDescent="0.25">
      <c r="A325" s="330" t="s">
        <v>532</v>
      </c>
      <c r="B325" s="542">
        <v>55</v>
      </c>
      <c r="C325" s="278">
        <v>98395110.790000007</v>
      </c>
      <c r="D325" s="542">
        <v>32</v>
      </c>
      <c r="E325" s="585">
        <v>2.9127981066812306E-3</v>
      </c>
      <c r="F325" s="278">
        <v>61975500</v>
      </c>
      <c r="G325" s="585">
        <v>3.3941908460530933E-2</v>
      </c>
      <c r="H325" s="541">
        <v>0.58181818181818179</v>
      </c>
      <c r="I325" s="6"/>
      <c r="J325" s="523"/>
      <c r="K325" s="523"/>
      <c r="L325" s="523"/>
      <c r="M325" s="523"/>
      <c r="N325" s="523"/>
      <c r="O325" s="523"/>
      <c r="P325" s="523"/>
      <c r="Q325" s="523"/>
      <c r="R325" s="523"/>
      <c r="S325" s="523"/>
      <c r="T325" s="523"/>
      <c r="U325" s="523"/>
      <c r="V325" s="523"/>
      <c r="W325" s="523"/>
      <c r="X325" s="523"/>
      <c r="Y325" s="523"/>
      <c r="Z325" s="523"/>
      <c r="AA325" s="523"/>
    </row>
    <row r="326" spans="1:27" s="24" customFormat="1" x14ac:dyDescent="0.25">
      <c r="A326" s="330" t="s">
        <v>533</v>
      </c>
      <c r="B326" s="542">
        <v>710</v>
      </c>
      <c r="C326" s="278">
        <v>8313761.3399999999</v>
      </c>
      <c r="D326" s="542">
        <v>487</v>
      </c>
      <c r="E326" s="585">
        <v>4.4329146186054977E-2</v>
      </c>
      <c r="F326" s="278">
        <v>7894405.3499999996</v>
      </c>
      <c r="G326" s="585">
        <v>4.3235017666662734E-3</v>
      </c>
      <c r="H326" s="541">
        <v>0.68591549295774645</v>
      </c>
      <c r="I326" s="6"/>
      <c r="J326" s="523"/>
      <c r="K326" s="523"/>
      <c r="L326" s="523"/>
      <c r="M326" s="523"/>
      <c r="N326" s="523"/>
      <c r="O326" s="523"/>
      <c r="P326" s="523"/>
      <c r="Q326" s="523"/>
      <c r="R326" s="523"/>
      <c r="S326" s="523"/>
      <c r="T326" s="523"/>
      <c r="U326" s="523"/>
      <c r="V326" s="523"/>
      <c r="W326" s="523"/>
      <c r="X326" s="523"/>
      <c r="Y326" s="523"/>
      <c r="Z326" s="523"/>
      <c r="AA326" s="523"/>
    </row>
    <row r="327" spans="1:27" s="24" customFormat="1" x14ac:dyDescent="0.25">
      <c r="A327" s="330" t="s">
        <v>1027</v>
      </c>
      <c r="B327" s="542">
        <v>24</v>
      </c>
      <c r="C327" s="278">
        <v>206632389</v>
      </c>
      <c r="D327" s="542">
        <v>12</v>
      </c>
      <c r="E327" s="585">
        <v>1.0922992900054614E-3</v>
      </c>
      <c r="F327" s="278">
        <v>54639400</v>
      </c>
      <c r="G327" s="585">
        <v>2.9924171860466375E-2</v>
      </c>
      <c r="H327" s="541">
        <v>0.5</v>
      </c>
      <c r="I327" s="6"/>
      <c r="J327" s="523"/>
      <c r="K327" s="523"/>
      <c r="L327" s="523"/>
      <c r="M327" s="523"/>
      <c r="N327" s="523"/>
      <c r="O327" s="523"/>
      <c r="P327" s="523"/>
      <c r="Q327" s="523"/>
      <c r="R327" s="523"/>
      <c r="S327" s="523"/>
      <c r="T327" s="523"/>
      <c r="U327" s="523"/>
      <c r="V327" s="523"/>
      <c r="W327" s="523"/>
      <c r="X327" s="523"/>
      <c r="Y327" s="523"/>
      <c r="Z327" s="523"/>
      <c r="AA327" s="523"/>
    </row>
    <row r="328" spans="1:27" s="24" customFormat="1" x14ac:dyDescent="0.25">
      <c r="A328" s="330" t="s">
        <v>865</v>
      </c>
      <c r="B328" s="542">
        <v>15</v>
      </c>
      <c r="C328" s="278">
        <v>967514</v>
      </c>
      <c r="D328" s="542">
        <v>15</v>
      </c>
      <c r="E328" s="585">
        <v>1.3653741125068269E-3</v>
      </c>
      <c r="F328" s="278">
        <v>936090</v>
      </c>
      <c r="G328" s="585">
        <v>5.126651836744907E-4</v>
      </c>
      <c r="H328" s="541">
        <v>1</v>
      </c>
      <c r="I328" s="6"/>
      <c r="J328" s="523"/>
      <c r="K328" s="523"/>
      <c r="L328" s="523"/>
      <c r="M328" s="523"/>
      <c r="N328" s="523"/>
      <c r="O328" s="523"/>
      <c r="P328" s="523"/>
      <c r="Q328" s="523"/>
      <c r="R328" s="523"/>
      <c r="S328" s="523"/>
      <c r="T328" s="523"/>
      <c r="U328" s="523"/>
      <c r="V328" s="523"/>
      <c r="W328" s="523"/>
      <c r="X328" s="523"/>
      <c r="Y328" s="523"/>
      <c r="Z328" s="523"/>
      <c r="AA328" s="523"/>
    </row>
    <row r="329" spans="1:27" s="24" customFormat="1" x14ac:dyDescent="0.25">
      <c r="A329" s="330" t="s">
        <v>534</v>
      </c>
      <c r="B329" s="542">
        <v>83</v>
      </c>
      <c r="C329" s="278">
        <v>4190459.37</v>
      </c>
      <c r="D329" s="542">
        <v>28</v>
      </c>
      <c r="E329" s="585">
        <v>2.5486983433460767E-3</v>
      </c>
      <c r="F329" s="278">
        <v>1487500</v>
      </c>
      <c r="G329" s="585">
        <v>8.146539977094136E-4</v>
      </c>
      <c r="H329" s="541">
        <v>0.33734939759036142</v>
      </c>
      <c r="I329" s="6"/>
      <c r="J329" s="523"/>
      <c r="K329" s="523"/>
      <c r="L329" s="523"/>
      <c r="M329" s="523"/>
      <c r="N329" s="523"/>
      <c r="O329" s="523"/>
      <c r="P329" s="523"/>
      <c r="Q329" s="523"/>
      <c r="R329" s="523"/>
      <c r="S329" s="523"/>
      <c r="T329" s="523"/>
      <c r="U329" s="523"/>
      <c r="V329" s="523"/>
      <c r="W329" s="523"/>
      <c r="X329" s="523"/>
      <c r="Y329" s="523"/>
      <c r="Z329" s="523"/>
      <c r="AA329" s="523"/>
    </row>
    <row r="330" spans="1:27" s="24" customFormat="1" x14ac:dyDescent="0.25">
      <c r="A330" s="330" t="s">
        <v>1028</v>
      </c>
      <c r="B330" s="542">
        <v>3807</v>
      </c>
      <c r="C330" s="278">
        <v>170808109.0999999</v>
      </c>
      <c r="D330" s="542">
        <v>2175</v>
      </c>
      <c r="E330" s="585">
        <v>0.1979792463134899</v>
      </c>
      <c r="F330" s="278">
        <v>92035788</v>
      </c>
      <c r="G330" s="585">
        <v>5.0404922774141901E-2</v>
      </c>
      <c r="H330" s="541">
        <v>0.57131599684791179</v>
      </c>
      <c r="I330" s="6"/>
      <c r="J330" s="523"/>
      <c r="K330" s="523"/>
      <c r="L330" s="523"/>
      <c r="M330" s="523"/>
      <c r="N330" s="523"/>
      <c r="O330" s="523"/>
      <c r="P330" s="523"/>
      <c r="Q330" s="523"/>
      <c r="R330" s="523"/>
      <c r="S330" s="523"/>
      <c r="T330" s="523"/>
      <c r="U330" s="523"/>
      <c r="V330" s="523"/>
      <c r="W330" s="523"/>
      <c r="X330" s="523"/>
      <c r="Y330" s="523"/>
      <c r="Z330" s="523"/>
      <c r="AA330" s="523"/>
    </row>
    <row r="331" spans="1:27" s="24" customFormat="1" x14ac:dyDescent="0.25">
      <c r="A331" s="330" t="s">
        <v>1029</v>
      </c>
      <c r="B331" s="542">
        <v>335</v>
      </c>
      <c r="C331" s="278">
        <v>526474372.32999998</v>
      </c>
      <c r="D331" s="542">
        <v>204</v>
      </c>
      <c r="E331" s="585">
        <v>1.8569087930092845E-2</v>
      </c>
      <c r="F331" s="278">
        <v>282183169</v>
      </c>
      <c r="G331" s="585">
        <v>0.15454228350397384</v>
      </c>
      <c r="H331" s="541">
        <v>0.60895522388059697</v>
      </c>
      <c r="I331" s="6"/>
      <c r="J331" s="523"/>
      <c r="K331" s="523"/>
      <c r="L331" s="523"/>
      <c r="M331" s="523"/>
      <c r="N331" s="523"/>
      <c r="O331" s="523"/>
      <c r="P331" s="523"/>
      <c r="Q331" s="523"/>
      <c r="R331" s="523"/>
      <c r="S331" s="523"/>
      <c r="T331" s="523"/>
      <c r="U331" s="523"/>
      <c r="V331" s="523"/>
      <c r="W331" s="523"/>
      <c r="X331" s="523"/>
      <c r="Y331" s="523"/>
      <c r="Z331" s="523"/>
      <c r="AA331" s="523"/>
    </row>
    <row r="332" spans="1:27" s="24" customFormat="1" x14ac:dyDescent="0.25">
      <c r="A332" s="330" t="s">
        <v>535</v>
      </c>
      <c r="B332" s="542">
        <v>236</v>
      </c>
      <c r="C332" s="278">
        <v>8805343.5499999989</v>
      </c>
      <c r="D332" s="542">
        <v>151</v>
      </c>
      <c r="E332" s="585">
        <v>1.3744766065902057E-2</v>
      </c>
      <c r="F332" s="278">
        <v>5663050</v>
      </c>
      <c r="G332" s="585">
        <v>3.1014630734307862E-3</v>
      </c>
      <c r="H332" s="541">
        <v>0.63983050847457623</v>
      </c>
      <c r="I332" s="6"/>
      <c r="J332" s="523"/>
      <c r="K332" s="523"/>
      <c r="L332" s="523"/>
      <c r="M332" s="523"/>
      <c r="N332" s="523"/>
      <c r="O332" s="523"/>
      <c r="P332" s="523"/>
      <c r="Q332" s="523"/>
      <c r="R332" s="523"/>
      <c r="S332" s="523"/>
      <c r="T332" s="523"/>
      <c r="U332" s="523"/>
      <c r="V332" s="523"/>
      <c r="W332" s="523"/>
      <c r="X332" s="523"/>
      <c r="Y332" s="523"/>
      <c r="Z332" s="523"/>
      <c r="AA332" s="523"/>
    </row>
    <row r="333" spans="1:27" s="24" customFormat="1" x14ac:dyDescent="0.25">
      <c r="A333" s="330" t="s">
        <v>536</v>
      </c>
      <c r="B333" s="542">
        <v>1497</v>
      </c>
      <c r="C333" s="278">
        <v>194175934</v>
      </c>
      <c r="D333" s="542">
        <v>689</v>
      </c>
      <c r="E333" s="585">
        <v>6.2716184234480249E-2</v>
      </c>
      <c r="F333" s="278">
        <v>67208693.699300006</v>
      </c>
      <c r="G333" s="585">
        <v>3.6807953615436789E-2</v>
      </c>
      <c r="H333" s="541">
        <v>0.46025384101536404</v>
      </c>
      <c r="I333" s="6"/>
      <c r="J333" s="523"/>
      <c r="K333" s="523"/>
      <c r="L333" s="523"/>
      <c r="M333" s="523"/>
      <c r="N333" s="523"/>
      <c r="O333" s="523"/>
      <c r="P333" s="523"/>
      <c r="Q333" s="523"/>
      <c r="R333" s="523"/>
      <c r="S333" s="523"/>
      <c r="T333" s="523"/>
      <c r="U333" s="523"/>
      <c r="V333" s="523"/>
      <c r="W333" s="523"/>
      <c r="X333" s="523"/>
      <c r="Y333" s="523"/>
      <c r="Z333" s="523"/>
      <c r="AA333" s="523"/>
    </row>
    <row r="334" spans="1:27" s="24" customFormat="1" x14ac:dyDescent="0.25">
      <c r="A334" s="330" t="s">
        <v>866</v>
      </c>
      <c r="B334" s="542">
        <v>144</v>
      </c>
      <c r="C334" s="278">
        <v>12671581</v>
      </c>
      <c r="D334" s="542">
        <v>80</v>
      </c>
      <c r="E334" s="585">
        <v>7.2819952667030766E-3</v>
      </c>
      <c r="F334" s="278">
        <v>6882400</v>
      </c>
      <c r="G334" s="585">
        <v>3.7692602849312726E-3</v>
      </c>
      <c r="H334" s="541">
        <v>0.55555555555555558</v>
      </c>
      <c r="I334" s="6"/>
      <c r="J334" s="523"/>
      <c r="K334" s="523"/>
      <c r="L334" s="523"/>
      <c r="M334" s="523"/>
      <c r="N334" s="523"/>
      <c r="O334" s="523"/>
      <c r="P334" s="523"/>
      <c r="Q334" s="523"/>
      <c r="R334" s="523"/>
      <c r="S334" s="523"/>
      <c r="T334" s="523"/>
      <c r="U334" s="523"/>
      <c r="V334" s="523"/>
      <c r="W334" s="523"/>
      <c r="X334" s="523"/>
      <c r="Y334" s="523"/>
      <c r="Z334" s="523"/>
      <c r="AA334" s="523"/>
    </row>
    <row r="335" spans="1:27" s="24" customFormat="1" x14ac:dyDescent="0.25">
      <c r="A335" s="330" t="s">
        <v>867</v>
      </c>
      <c r="B335" s="542">
        <v>65</v>
      </c>
      <c r="C335" s="278">
        <v>588940</v>
      </c>
      <c r="D335" s="542">
        <v>31</v>
      </c>
      <c r="E335" s="585">
        <v>2.8217731658474422E-3</v>
      </c>
      <c r="F335" s="278">
        <v>288100</v>
      </c>
      <c r="G335" s="585">
        <v>1.5778273394291231E-4</v>
      </c>
      <c r="H335" s="541">
        <v>0.47692307692307695</v>
      </c>
      <c r="I335" s="6"/>
      <c r="J335" s="523"/>
      <c r="K335" s="523"/>
      <c r="L335" s="523"/>
      <c r="M335" s="523"/>
      <c r="N335" s="523"/>
      <c r="O335" s="523"/>
      <c r="P335" s="523"/>
      <c r="Q335" s="523"/>
      <c r="R335" s="523"/>
      <c r="S335" s="523"/>
      <c r="T335" s="523"/>
      <c r="U335" s="523"/>
      <c r="V335" s="523"/>
      <c r="W335" s="523"/>
      <c r="X335" s="523"/>
      <c r="Y335" s="523"/>
      <c r="Z335" s="523"/>
      <c r="AA335" s="523"/>
    </row>
    <row r="336" spans="1:27" s="24" customFormat="1" x14ac:dyDescent="0.25">
      <c r="A336" s="330" t="s">
        <v>537</v>
      </c>
      <c r="B336" s="542">
        <v>968</v>
      </c>
      <c r="C336" s="278">
        <v>8253200</v>
      </c>
      <c r="D336" s="542">
        <v>529</v>
      </c>
      <c r="E336" s="585">
        <v>4.8152193701074097E-2</v>
      </c>
      <c r="F336" s="278">
        <v>4466000</v>
      </c>
      <c r="G336" s="585">
        <v>2.4458788260640278E-3</v>
      </c>
      <c r="H336" s="541">
        <v>0.54648760330578516</v>
      </c>
      <c r="I336" s="6"/>
      <c r="J336" s="523"/>
      <c r="K336" s="523"/>
      <c r="L336" s="523"/>
      <c r="M336" s="523"/>
      <c r="N336" s="523"/>
      <c r="O336" s="523"/>
      <c r="P336" s="523"/>
      <c r="Q336" s="523"/>
      <c r="R336" s="523"/>
      <c r="S336" s="523"/>
      <c r="T336" s="523"/>
      <c r="U336" s="523"/>
      <c r="V336" s="523"/>
      <c r="W336" s="523"/>
      <c r="X336" s="523"/>
      <c r="Y336" s="523"/>
      <c r="Z336" s="523"/>
      <c r="AA336" s="523"/>
    </row>
    <row r="337" spans="1:27" s="24" customFormat="1" x14ac:dyDescent="0.25">
      <c r="A337" s="330" t="s">
        <v>538</v>
      </c>
      <c r="B337" s="542">
        <v>63</v>
      </c>
      <c r="C337" s="278">
        <v>29344016</v>
      </c>
      <c r="D337" s="542">
        <v>21</v>
      </c>
      <c r="E337" s="585">
        <v>1.9115237575095577E-3</v>
      </c>
      <c r="F337" s="278">
        <v>11315600</v>
      </c>
      <c r="G337" s="585">
        <v>6.1971756480542119E-3</v>
      </c>
      <c r="H337" s="541">
        <v>0.33333333333333331</v>
      </c>
      <c r="I337" s="6"/>
      <c r="J337" s="523"/>
      <c r="K337" s="523"/>
      <c r="L337" s="523"/>
      <c r="M337" s="523"/>
      <c r="N337" s="523"/>
      <c r="O337" s="523"/>
      <c r="P337" s="523"/>
      <c r="Q337" s="523"/>
      <c r="R337" s="523"/>
      <c r="S337" s="523"/>
      <c r="T337" s="523"/>
      <c r="U337" s="523"/>
      <c r="V337" s="523"/>
      <c r="W337" s="523"/>
      <c r="X337" s="523"/>
      <c r="Y337" s="523"/>
      <c r="Z337" s="523"/>
      <c r="AA337" s="523"/>
    </row>
    <row r="338" spans="1:27" s="24" customFormat="1" x14ac:dyDescent="0.25">
      <c r="A338" s="330" t="s">
        <v>539</v>
      </c>
      <c r="B338" s="542">
        <v>92</v>
      </c>
      <c r="C338" s="278">
        <v>858500</v>
      </c>
      <c r="D338" s="542">
        <v>49</v>
      </c>
      <c r="E338" s="585">
        <v>4.4602221008556344E-3</v>
      </c>
      <c r="F338" s="278">
        <v>463200</v>
      </c>
      <c r="G338" s="585">
        <v>2.5367914738756329E-4</v>
      </c>
      <c r="H338" s="541">
        <v>0.53260869565217395</v>
      </c>
      <c r="I338" s="6"/>
      <c r="J338" s="523"/>
      <c r="K338" s="523"/>
      <c r="L338" s="523"/>
      <c r="M338" s="523"/>
      <c r="N338" s="523"/>
      <c r="O338" s="523"/>
      <c r="P338" s="523"/>
      <c r="Q338" s="523"/>
      <c r="R338" s="523"/>
      <c r="S338" s="523"/>
      <c r="T338" s="523"/>
      <c r="U338" s="523"/>
      <c r="V338" s="523"/>
      <c r="W338" s="523"/>
      <c r="X338" s="523"/>
      <c r="Y338" s="523"/>
      <c r="Z338" s="523"/>
      <c r="AA338" s="523"/>
    </row>
    <row r="339" spans="1:27" s="24" customFormat="1" x14ac:dyDescent="0.25">
      <c r="A339" s="330" t="s">
        <v>868</v>
      </c>
      <c r="B339" s="542">
        <v>2</v>
      </c>
      <c r="C339" s="278">
        <v>732371</v>
      </c>
      <c r="D339" s="542">
        <v>2</v>
      </c>
      <c r="E339" s="585">
        <v>1.8204988166757691E-4</v>
      </c>
      <c r="F339" s="278">
        <v>728100</v>
      </c>
      <c r="G339" s="585">
        <v>3.9875601729897416E-4</v>
      </c>
      <c r="H339" s="541">
        <v>1</v>
      </c>
      <c r="I339" s="6"/>
      <c r="J339" s="523"/>
      <c r="K339" s="523"/>
      <c r="L339" s="523"/>
      <c r="M339" s="523"/>
      <c r="N339" s="523"/>
      <c r="O339" s="523"/>
      <c r="P339" s="523"/>
      <c r="Q339" s="523"/>
      <c r="R339" s="523"/>
      <c r="S339" s="523"/>
      <c r="T339" s="523"/>
      <c r="U339" s="523"/>
      <c r="V339" s="523"/>
      <c r="W339" s="523"/>
      <c r="X339" s="523"/>
      <c r="Y339" s="523"/>
      <c r="Z339" s="523"/>
      <c r="AA339" s="523"/>
    </row>
    <row r="340" spans="1:27" s="24" customFormat="1" x14ac:dyDescent="0.25">
      <c r="A340" s="330" t="s">
        <v>1030</v>
      </c>
      <c r="B340" s="542">
        <v>205</v>
      </c>
      <c r="C340" s="278">
        <v>238295097.75</v>
      </c>
      <c r="D340" s="542">
        <v>67</v>
      </c>
      <c r="E340" s="585">
        <v>6.0986710358638266E-3</v>
      </c>
      <c r="F340" s="278">
        <v>82123400</v>
      </c>
      <c r="G340" s="585">
        <v>4.4976239405370926E-2</v>
      </c>
      <c r="H340" s="541">
        <v>0.32682926829268294</v>
      </c>
      <c r="I340" s="6"/>
      <c r="J340" s="523"/>
      <c r="K340" s="523"/>
      <c r="L340" s="523"/>
      <c r="M340" s="523"/>
      <c r="N340" s="523"/>
      <c r="O340" s="523"/>
      <c r="P340" s="523"/>
      <c r="Q340" s="523"/>
      <c r="R340" s="523"/>
      <c r="S340" s="523"/>
      <c r="T340" s="523"/>
      <c r="U340" s="523"/>
      <c r="V340" s="523"/>
      <c r="W340" s="523"/>
      <c r="X340" s="523"/>
      <c r="Y340" s="523"/>
      <c r="Z340" s="523"/>
      <c r="AA340" s="523"/>
    </row>
    <row r="341" spans="1:27" s="24" customFormat="1" x14ac:dyDescent="0.25">
      <c r="A341" s="330" t="s">
        <v>540</v>
      </c>
      <c r="B341" s="542">
        <v>28</v>
      </c>
      <c r="C341" s="278">
        <v>1686700</v>
      </c>
      <c r="D341" s="542">
        <v>19</v>
      </c>
      <c r="E341" s="585">
        <v>1.7294738758419808E-3</v>
      </c>
      <c r="F341" s="278">
        <v>1175000</v>
      </c>
      <c r="G341" s="585">
        <v>6.4350819987130147E-4</v>
      </c>
      <c r="H341" s="541">
        <v>0.6785714285714286</v>
      </c>
      <c r="I341" s="6"/>
      <c r="J341" s="523"/>
      <c r="K341" s="523"/>
      <c r="L341" s="523"/>
      <c r="M341" s="523"/>
      <c r="N341" s="523"/>
      <c r="O341" s="523"/>
      <c r="P341" s="523"/>
      <c r="Q341" s="523"/>
      <c r="R341" s="523"/>
      <c r="S341" s="523"/>
      <c r="T341" s="523"/>
      <c r="U341" s="523"/>
      <c r="V341" s="523"/>
      <c r="W341" s="523"/>
      <c r="X341" s="523"/>
      <c r="Y341" s="523"/>
      <c r="Z341" s="523"/>
      <c r="AA341" s="523"/>
    </row>
    <row r="342" spans="1:27" s="24" customFormat="1" x14ac:dyDescent="0.25">
      <c r="A342" s="330" t="s">
        <v>541</v>
      </c>
      <c r="B342" s="542">
        <v>827</v>
      </c>
      <c r="C342" s="278">
        <v>22208279.949999999</v>
      </c>
      <c r="D342" s="542">
        <v>577</v>
      </c>
      <c r="E342" s="585">
        <v>5.2521390861095939E-2</v>
      </c>
      <c r="F342" s="278">
        <v>14919404</v>
      </c>
      <c r="G342" s="585">
        <v>8.1708585627171867E-3</v>
      </c>
      <c r="H342" s="541">
        <v>0.69770253929866988</v>
      </c>
      <c r="I342" s="6"/>
      <c r="J342" s="523"/>
      <c r="K342" s="523"/>
      <c r="L342" s="523"/>
      <c r="M342" s="523"/>
      <c r="N342" s="523"/>
      <c r="O342" s="523"/>
      <c r="P342" s="523"/>
      <c r="Q342" s="523"/>
      <c r="R342" s="523"/>
      <c r="S342" s="523"/>
      <c r="T342" s="523"/>
      <c r="U342" s="523"/>
      <c r="V342" s="523"/>
      <c r="W342" s="523"/>
      <c r="X342" s="523"/>
      <c r="Y342" s="523"/>
      <c r="Z342" s="523"/>
      <c r="AA342" s="523"/>
    </row>
    <row r="343" spans="1:27" s="24" customFormat="1" x14ac:dyDescent="0.25">
      <c r="A343" s="555" t="s">
        <v>943</v>
      </c>
      <c r="B343" s="556">
        <v>18751</v>
      </c>
      <c r="C343" s="557">
        <v>4333667094.6999931</v>
      </c>
      <c r="D343" s="556">
        <v>10986</v>
      </c>
      <c r="E343" s="586">
        <v>1</v>
      </c>
      <c r="F343" s="557">
        <v>1825928558.8513002</v>
      </c>
      <c r="G343" s="586">
        <v>1</v>
      </c>
      <c r="H343" s="583">
        <v>0.5858887525998614</v>
      </c>
      <c r="I343" s="6"/>
      <c r="J343" s="523"/>
      <c r="K343" s="523"/>
      <c r="L343" s="523"/>
      <c r="M343" s="523"/>
      <c r="N343" s="523"/>
      <c r="O343" s="523"/>
      <c r="P343" s="523"/>
      <c r="Q343" s="523"/>
      <c r="R343" s="523"/>
      <c r="S343" s="523"/>
      <c r="T343" s="523"/>
      <c r="U343" s="523"/>
      <c r="V343" s="523"/>
      <c r="W343" s="523"/>
      <c r="X343" s="523"/>
      <c r="Y343" s="523"/>
      <c r="Z343" s="523"/>
      <c r="AA343" s="523"/>
    </row>
    <row r="344" spans="1:27" x14ac:dyDescent="0.25">
      <c r="A344" s="709" t="s">
        <v>1014</v>
      </c>
      <c r="B344" s="709"/>
      <c r="C344" s="709"/>
      <c r="D344" s="178"/>
      <c r="E344" s="178"/>
      <c r="F344" s="178"/>
      <c r="G344" s="178"/>
      <c r="H344" s="120"/>
      <c r="I344" s="120"/>
      <c r="J344" s="178"/>
      <c r="K344" s="178"/>
      <c r="L344" s="178"/>
      <c r="M344" s="178"/>
      <c r="N344" s="57"/>
      <c r="O344" s="294"/>
      <c r="P344" s="294"/>
      <c r="Q344" s="294"/>
      <c r="R344" s="57"/>
      <c r="S344" s="120"/>
      <c r="T344" s="120"/>
      <c r="U344" s="120"/>
      <c r="V344" s="120"/>
      <c r="W344" s="120"/>
      <c r="X344" s="120"/>
      <c r="Y344" s="120"/>
      <c r="Z344" s="120"/>
      <c r="AA344" s="120"/>
    </row>
    <row r="345" spans="1:27" x14ac:dyDescent="0.25">
      <c r="A345" s="120"/>
      <c r="B345" s="535"/>
      <c r="C345" s="372"/>
      <c r="D345" s="372"/>
      <c r="E345" s="186"/>
      <c r="F345" s="532"/>
      <c r="G345" s="293"/>
      <c r="H345" s="151"/>
      <c r="I345" s="151"/>
      <c r="J345" s="120"/>
      <c r="K345" s="120"/>
      <c r="L345" s="120"/>
      <c r="M345" s="120"/>
      <c r="N345" s="57"/>
      <c r="O345" s="120"/>
      <c r="P345" s="445"/>
      <c r="Q345" s="445"/>
      <c r="R345" s="532"/>
      <c r="S345" s="293"/>
      <c r="T345" s="151"/>
      <c r="U345" s="151"/>
      <c r="V345" s="120"/>
      <c r="W345" s="120"/>
      <c r="X345" s="120"/>
      <c r="Y345" s="120"/>
      <c r="Z345" s="120"/>
      <c r="AA345" s="120"/>
    </row>
    <row r="353" spans="1:27" x14ac:dyDescent="0.25">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row>
    <row r="354" spans="1:27" x14ac:dyDescent="0.25">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row>
    <row r="355" spans="1:27" x14ac:dyDescent="0.25">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row>
    <row r="356" spans="1:27" x14ac:dyDescent="0.25">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row>
    <row r="357" spans="1:27" x14ac:dyDescent="0.25">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row>
    <row r="358" spans="1:27" x14ac:dyDescent="0.25">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row>
    <row r="359" spans="1:27" x14ac:dyDescent="0.25">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row>
    <row r="360" spans="1:27" x14ac:dyDescent="0.25">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row>
    <row r="361" spans="1:27" x14ac:dyDescent="0.25">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row>
    <row r="362" spans="1:27" x14ac:dyDescent="0.25">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row>
    <row r="363" spans="1:27" x14ac:dyDescent="0.25">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row>
    <row r="364" spans="1:27" x14ac:dyDescent="0.25">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row>
    <row r="365" spans="1:27" x14ac:dyDescent="0.25">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row>
    <row r="366" spans="1:27" x14ac:dyDescent="0.25">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row>
    <row r="367" spans="1:27" x14ac:dyDescent="0.25">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row>
    <row r="368" spans="1:27" x14ac:dyDescent="0.25">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row>
    <row r="369" spans="1:27" x14ac:dyDescent="0.25">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row>
    <row r="370" spans="1:27" x14ac:dyDescent="0.25">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row>
    <row r="371" spans="1:27" x14ac:dyDescent="0.25">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row>
    <row r="372" spans="1:27" x14ac:dyDescent="0.25">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row>
    <row r="373" spans="1:27" x14ac:dyDescent="0.25">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row>
    <row r="374" spans="1:27" x14ac:dyDescent="0.25">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row>
    <row r="375" spans="1:27" x14ac:dyDescent="0.25">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row>
    <row r="376" spans="1:27" x14ac:dyDescent="0.25">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row>
    <row r="377" spans="1:27" x14ac:dyDescent="0.25">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row>
    <row r="378" spans="1:27" x14ac:dyDescent="0.25">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row>
    <row r="379" spans="1:27" x14ac:dyDescent="0.25">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row>
    <row r="380" spans="1:27" x14ac:dyDescent="0.25">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row>
    <row r="381" spans="1:27" x14ac:dyDescent="0.25">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row>
    <row r="382" spans="1:27" x14ac:dyDescent="0.25">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row>
    <row r="383" spans="1:27" x14ac:dyDescent="0.25">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row>
    <row r="384" spans="1:27" x14ac:dyDescent="0.25">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row>
    <row r="385" spans="1:27" x14ac:dyDescent="0.25">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row>
    <row r="386" spans="1:27" x14ac:dyDescent="0.25">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row>
    <row r="387" spans="1:27" x14ac:dyDescent="0.25">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row>
    <row r="388" spans="1:27" x14ac:dyDescent="0.25">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row>
    <row r="389" spans="1:27" x14ac:dyDescent="0.25">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row>
    <row r="390" spans="1:27" x14ac:dyDescent="0.25">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row>
    <row r="391" spans="1:27" x14ac:dyDescent="0.25">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row>
    <row r="392" spans="1:27" x14ac:dyDescent="0.25">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row>
    <row r="393" spans="1:27" x14ac:dyDescent="0.25">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row>
    <row r="394" spans="1:27" x14ac:dyDescent="0.25">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row>
    <row r="395" spans="1:27" x14ac:dyDescent="0.25">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row>
    <row r="396" spans="1:27" x14ac:dyDescent="0.25">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row>
    <row r="397" spans="1:27" x14ac:dyDescent="0.25">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row>
    <row r="398" spans="1:27" x14ac:dyDescent="0.25">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row>
    <row r="399" spans="1:27" x14ac:dyDescent="0.25">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row>
    <row r="400" spans="1:27" x14ac:dyDescent="0.25">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row>
    <row r="401" spans="1:27" x14ac:dyDescent="0.25">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row>
    <row r="402" spans="1:27" x14ac:dyDescent="0.25">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row>
    <row r="403" spans="1:27" x14ac:dyDescent="0.25">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row>
    <row r="404" spans="1:27" x14ac:dyDescent="0.25">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row>
    <row r="405" spans="1:27" x14ac:dyDescent="0.25">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row>
    <row r="406" spans="1:27" x14ac:dyDescent="0.25">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row>
    <row r="407" spans="1:27" x14ac:dyDescent="0.25">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row>
    <row r="408" spans="1:27" x14ac:dyDescent="0.25">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row>
    <row r="409" spans="1:27" x14ac:dyDescent="0.25">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row>
    <row r="410" spans="1:27" x14ac:dyDescent="0.25">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row>
    <row r="411" spans="1:27" x14ac:dyDescent="0.25">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row>
    <row r="412" spans="1:27" x14ac:dyDescent="0.25">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c r="AA412" s="53"/>
    </row>
    <row r="413" spans="1:27" x14ac:dyDescent="0.25">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row>
    <row r="414" spans="1:27" x14ac:dyDescent="0.25">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row>
    <row r="415" spans="1:27" x14ac:dyDescent="0.25">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row>
    <row r="416" spans="1:27" x14ac:dyDescent="0.25">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row>
    <row r="417" spans="1:27" x14ac:dyDescent="0.25">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c r="AA417" s="53"/>
    </row>
    <row r="418" spans="1:27" x14ac:dyDescent="0.25">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row>
    <row r="419" spans="1:27" x14ac:dyDescent="0.25">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row>
    <row r="420" spans="1:27" x14ac:dyDescent="0.25">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row>
    <row r="421" spans="1:27" x14ac:dyDescent="0.25">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row>
    <row r="422" spans="1:27" x14ac:dyDescent="0.25">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row>
    <row r="423" spans="1:27" x14ac:dyDescent="0.25">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row>
    <row r="424" spans="1:27" x14ac:dyDescent="0.25">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c r="AA424" s="53"/>
    </row>
    <row r="425" spans="1:27" x14ac:dyDescent="0.25">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row>
    <row r="426" spans="1:27" x14ac:dyDescent="0.25">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row>
    <row r="427" spans="1:27" x14ac:dyDescent="0.25">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row>
    <row r="428" spans="1:27" x14ac:dyDescent="0.25">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row>
    <row r="429" spans="1:27" x14ac:dyDescent="0.25">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row>
    <row r="430" spans="1:27" x14ac:dyDescent="0.25">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row>
    <row r="431" spans="1:27" x14ac:dyDescent="0.25">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row>
    <row r="432" spans="1:27" x14ac:dyDescent="0.25">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row>
    <row r="433" spans="1:27" x14ac:dyDescent="0.25">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c r="AA433" s="53"/>
    </row>
    <row r="434" spans="1:27" x14ac:dyDescent="0.25">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c r="AA434" s="53"/>
    </row>
    <row r="435" spans="1:27" x14ac:dyDescent="0.25">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c r="AA435" s="53"/>
    </row>
    <row r="436" spans="1:27" x14ac:dyDescent="0.25">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c r="AA436" s="53"/>
    </row>
    <row r="437" spans="1:27" x14ac:dyDescent="0.25">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c r="AA437" s="53"/>
    </row>
    <row r="438" spans="1:27" x14ac:dyDescent="0.25">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row>
    <row r="439" spans="1:27" x14ac:dyDescent="0.25">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row>
    <row r="440" spans="1:27" x14ac:dyDescent="0.25">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c r="AA440" s="53"/>
    </row>
    <row r="441" spans="1:27" x14ac:dyDescent="0.25">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c r="AA441" s="53"/>
    </row>
    <row r="442" spans="1:27" x14ac:dyDescent="0.25">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row>
    <row r="443" spans="1:27" x14ac:dyDescent="0.25">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c r="AA443" s="53"/>
    </row>
    <row r="444" spans="1:27" x14ac:dyDescent="0.25">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c r="AA444" s="53"/>
    </row>
    <row r="445" spans="1:27" x14ac:dyDescent="0.25">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c r="AA445" s="53"/>
    </row>
    <row r="446" spans="1:27" x14ac:dyDescent="0.25">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row>
    <row r="447" spans="1:27" x14ac:dyDescent="0.25">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row>
    <row r="448" spans="1:27" x14ac:dyDescent="0.25">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row>
    <row r="449" spans="1:27" x14ac:dyDescent="0.25">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row>
    <row r="450" spans="1:27" x14ac:dyDescent="0.25">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53"/>
    </row>
    <row r="451" spans="1:27" x14ac:dyDescent="0.25">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row>
    <row r="452" spans="1:27" x14ac:dyDescent="0.25">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row>
    <row r="453" spans="1:27" x14ac:dyDescent="0.25">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row>
    <row r="454" spans="1:27" x14ac:dyDescent="0.25">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row>
    <row r="455" spans="1:27" x14ac:dyDescent="0.25">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row>
    <row r="456" spans="1:27" x14ac:dyDescent="0.25">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row>
    <row r="457" spans="1:27" x14ac:dyDescent="0.25">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row>
    <row r="458" spans="1:27" x14ac:dyDescent="0.25">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row>
    <row r="459" spans="1:27" x14ac:dyDescent="0.25">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row>
    <row r="460" spans="1:27" x14ac:dyDescent="0.25">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row>
    <row r="461" spans="1:27" x14ac:dyDescent="0.25">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row>
    <row r="462" spans="1:27" x14ac:dyDescent="0.25">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row>
    <row r="463" spans="1:27" x14ac:dyDescent="0.25">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row>
    <row r="464" spans="1:27" x14ac:dyDescent="0.25">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row>
    <row r="465" spans="1:27" x14ac:dyDescent="0.25">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row>
    <row r="466" spans="1:27" x14ac:dyDescent="0.25">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c r="AA466" s="53"/>
    </row>
    <row r="467" spans="1:27" x14ac:dyDescent="0.25">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row>
    <row r="468" spans="1:27" x14ac:dyDescent="0.25">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c r="AA468" s="53"/>
    </row>
    <row r="469" spans="1:27" x14ac:dyDescent="0.25">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c r="AA469" s="53"/>
    </row>
    <row r="470" spans="1:27" x14ac:dyDescent="0.25">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c r="AA470" s="53"/>
    </row>
    <row r="471" spans="1:27" x14ac:dyDescent="0.25">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c r="AA471" s="53"/>
    </row>
    <row r="472" spans="1:27" x14ac:dyDescent="0.25">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c r="AA472" s="53"/>
    </row>
    <row r="473" spans="1:27" x14ac:dyDescent="0.25">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c r="AA473" s="53"/>
    </row>
    <row r="474" spans="1:27" x14ac:dyDescent="0.25">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c r="AA474" s="53"/>
    </row>
    <row r="475" spans="1:27" x14ac:dyDescent="0.25">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c r="AA475" s="53"/>
    </row>
    <row r="476" spans="1:27" x14ac:dyDescent="0.25">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c r="AA476" s="53"/>
    </row>
    <row r="477" spans="1:27" x14ac:dyDescent="0.25">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c r="AA477" s="53"/>
    </row>
    <row r="478" spans="1:27" x14ac:dyDescent="0.25">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c r="AA478" s="53"/>
    </row>
    <row r="479" spans="1:27" x14ac:dyDescent="0.25">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row>
    <row r="480" spans="1:27" x14ac:dyDescent="0.25">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row>
    <row r="481" spans="1:27" x14ac:dyDescent="0.25">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c r="AA481" s="53"/>
    </row>
    <row r="482" spans="1:27" x14ac:dyDescent="0.25">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row>
    <row r="483" spans="1:27" x14ac:dyDescent="0.25">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c r="AA483" s="53"/>
    </row>
    <row r="484" spans="1:27" x14ac:dyDescent="0.25">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row>
    <row r="485" spans="1:27" x14ac:dyDescent="0.25">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row>
    <row r="486" spans="1:27" x14ac:dyDescent="0.25">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row>
    <row r="487" spans="1:27" x14ac:dyDescent="0.25">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row>
    <row r="488" spans="1:27" x14ac:dyDescent="0.25">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53"/>
    </row>
    <row r="489" spans="1:27" x14ac:dyDescent="0.25">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row>
    <row r="490" spans="1:27" x14ac:dyDescent="0.25">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53"/>
    </row>
    <row r="491" spans="1:27" x14ac:dyDescent="0.25">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row>
    <row r="492" spans="1:27" x14ac:dyDescent="0.25">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row>
    <row r="493" spans="1:27" x14ac:dyDescent="0.25">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row>
    <row r="494" spans="1:27" x14ac:dyDescent="0.25">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row>
    <row r="495" spans="1:27" x14ac:dyDescent="0.25">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c r="AA495" s="53"/>
    </row>
    <row r="496" spans="1:27" x14ac:dyDescent="0.25">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row>
    <row r="497" spans="1:27" x14ac:dyDescent="0.25">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row>
    <row r="498" spans="1:27" x14ac:dyDescent="0.25">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row>
    <row r="499" spans="1:27" x14ac:dyDescent="0.25">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c r="AA499" s="53"/>
    </row>
    <row r="500" spans="1:27" x14ac:dyDescent="0.25">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row>
    <row r="501" spans="1:27" x14ac:dyDescent="0.25">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c r="AA501" s="53"/>
    </row>
    <row r="502" spans="1:27" x14ac:dyDescent="0.25">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c r="AA502" s="53"/>
    </row>
    <row r="503" spans="1:27" x14ac:dyDescent="0.25">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53"/>
    </row>
    <row r="504" spans="1:27" x14ac:dyDescent="0.25">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c r="AA504" s="53"/>
    </row>
    <row r="505" spans="1:27" x14ac:dyDescent="0.25">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c r="AA505" s="53"/>
    </row>
    <row r="506" spans="1:27" x14ac:dyDescent="0.25">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c r="AA506" s="53"/>
    </row>
    <row r="507" spans="1:27" x14ac:dyDescent="0.25">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c r="AA507" s="53"/>
    </row>
    <row r="508" spans="1:27" x14ac:dyDescent="0.25">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c r="AA508" s="53"/>
    </row>
    <row r="509" spans="1:27" x14ac:dyDescent="0.25">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c r="AA509" s="53"/>
    </row>
    <row r="510" spans="1:27" x14ac:dyDescent="0.25">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c r="AA510" s="53"/>
    </row>
    <row r="511" spans="1:27" x14ac:dyDescent="0.25">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c r="AA511" s="53"/>
    </row>
    <row r="512" spans="1:27" x14ac:dyDescent="0.25">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row>
    <row r="513" spans="1:27" x14ac:dyDescent="0.25">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row>
    <row r="514" spans="1:27" x14ac:dyDescent="0.25">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c r="AA514" s="53"/>
    </row>
    <row r="515" spans="1:27" x14ac:dyDescent="0.25">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row>
    <row r="516" spans="1:27" x14ac:dyDescent="0.25">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c r="AA516" s="53"/>
    </row>
    <row r="517" spans="1:27" x14ac:dyDescent="0.25">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row>
    <row r="518" spans="1:27" x14ac:dyDescent="0.25">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row>
    <row r="519" spans="1:27" x14ac:dyDescent="0.25">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row>
    <row r="520" spans="1:27" x14ac:dyDescent="0.25">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row>
    <row r="521" spans="1:27" x14ac:dyDescent="0.25">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c r="AA521" s="53"/>
    </row>
    <row r="522" spans="1:27" x14ac:dyDescent="0.25">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row>
    <row r="523" spans="1:27" x14ac:dyDescent="0.25">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c r="AA523" s="53"/>
    </row>
    <row r="524" spans="1:27" x14ac:dyDescent="0.25">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row>
    <row r="525" spans="1:27" x14ac:dyDescent="0.25">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row>
    <row r="526" spans="1:27" x14ac:dyDescent="0.25">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row>
    <row r="527" spans="1:27" x14ac:dyDescent="0.25">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row>
    <row r="528" spans="1:27" x14ac:dyDescent="0.25">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c r="AA528" s="53"/>
    </row>
    <row r="529" spans="1:27" x14ac:dyDescent="0.25">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row>
    <row r="530" spans="1:27" x14ac:dyDescent="0.25">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row>
    <row r="531" spans="1:27" x14ac:dyDescent="0.25">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row>
    <row r="532" spans="1:27" x14ac:dyDescent="0.25">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c r="AA532" s="53"/>
    </row>
    <row r="533" spans="1:27" x14ac:dyDescent="0.25">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c r="AA533" s="53"/>
    </row>
    <row r="534" spans="1:27" x14ac:dyDescent="0.25">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c r="AA534" s="53"/>
    </row>
    <row r="535" spans="1:27" x14ac:dyDescent="0.25">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c r="AA535" s="53"/>
    </row>
    <row r="536" spans="1:27" x14ac:dyDescent="0.25">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c r="AA536" s="53"/>
    </row>
    <row r="537" spans="1:27" x14ac:dyDescent="0.25">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c r="AA537" s="53"/>
    </row>
    <row r="538" spans="1:27" x14ac:dyDescent="0.25">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c r="AA538" s="53"/>
    </row>
    <row r="539" spans="1:27" x14ac:dyDescent="0.25">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c r="AA539" s="53"/>
    </row>
    <row r="540" spans="1:27" x14ac:dyDescent="0.25">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c r="AA540" s="53"/>
    </row>
    <row r="541" spans="1:27" x14ac:dyDescent="0.25">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c r="AA541" s="53"/>
    </row>
    <row r="542" spans="1:27" x14ac:dyDescent="0.25">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c r="AA542" s="53"/>
    </row>
    <row r="543" spans="1:27" x14ac:dyDescent="0.25">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c r="AA543" s="53"/>
    </row>
    <row r="544" spans="1:27" x14ac:dyDescent="0.25">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c r="AA544" s="53"/>
    </row>
    <row r="545" spans="1:27" x14ac:dyDescent="0.25">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c r="AA545" s="53"/>
    </row>
    <row r="546" spans="1:27" x14ac:dyDescent="0.25">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c r="AA546" s="53"/>
    </row>
    <row r="547" spans="1:27" x14ac:dyDescent="0.25">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c r="AA547" s="53"/>
    </row>
    <row r="548" spans="1:27" x14ac:dyDescent="0.25">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c r="AA548" s="53"/>
    </row>
    <row r="549" spans="1:27" x14ac:dyDescent="0.25">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c r="AA549" s="53"/>
    </row>
    <row r="550" spans="1:27" x14ac:dyDescent="0.25">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c r="AA550" s="53"/>
    </row>
    <row r="551" spans="1:27" x14ac:dyDescent="0.25">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c r="AA551" s="53"/>
    </row>
    <row r="552" spans="1:27" x14ac:dyDescent="0.25">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row>
    <row r="553" spans="1:27" x14ac:dyDescent="0.25">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c r="AA553" s="53"/>
    </row>
    <row r="554" spans="1:27" x14ac:dyDescent="0.25">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c r="AA554" s="53"/>
    </row>
    <row r="555" spans="1:27" x14ac:dyDescent="0.25">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c r="AA555" s="53"/>
    </row>
    <row r="556" spans="1:27" x14ac:dyDescent="0.25">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c r="AA556" s="53"/>
    </row>
    <row r="557" spans="1:27" x14ac:dyDescent="0.25">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c r="AA557" s="53"/>
    </row>
    <row r="558" spans="1:27" x14ac:dyDescent="0.25">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c r="AA558" s="53"/>
    </row>
    <row r="559" spans="1:27" x14ac:dyDescent="0.25">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c r="AA559" s="53"/>
    </row>
    <row r="560" spans="1:27" x14ac:dyDescent="0.25">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c r="AA560" s="53"/>
    </row>
    <row r="561" spans="1:27" x14ac:dyDescent="0.25">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c r="AA561" s="53"/>
    </row>
    <row r="562" spans="1:27" x14ac:dyDescent="0.25">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c r="AA562" s="53"/>
    </row>
    <row r="563" spans="1:27" x14ac:dyDescent="0.25">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c r="AA563" s="53"/>
    </row>
    <row r="564" spans="1:27" x14ac:dyDescent="0.25">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row>
    <row r="565" spans="1:27" x14ac:dyDescent="0.25">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c r="AA565" s="53"/>
    </row>
    <row r="566" spans="1:27" x14ac:dyDescent="0.25">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c r="AA566" s="53"/>
    </row>
    <row r="567" spans="1:27" x14ac:dyDescent="0.25">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c r="AA567" s="53"/>
    </row>
    <row r="568" spans="1:27" x14ac:dyDescent="0.25">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c r="AA568" s="53"/>
    </row>
    <row r="569" spans="1:27" x14ac:dyDescent="0.25">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c r="AA569" s="53"/>
    </row>
    <row r="570" spans="1:27" x14ac:dyDescent="0.25">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c r="AA570" s="53"/>
    </row>
    <row r="571" spans="1:27" x14ac:dyDescent="0.25">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c r="AA571" s="53"/>
    </row>
    <row r="572" spans="1:27" x14ac:dyDescent="0.25">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c r="AA572" s="53"/>
    </row>
    <row r="573" spans="1:27" x14ac:dyDescent="0.25">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c r="AA573" s="53"/>
    </row>
    <row r="574" spans="1:27" x14ac:dyDescent="0.25">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c r="AA574" s="53"/>
    </row>
    <row r="575" spans="1:27" x14ac:dyDescent="0.25">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c r="AA575" s="53"/>
    </row>
    <row r="576" spans="1:27" x14ac:dyDescent="0.25">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c r="AA576" s="53"/>
    </row>
    <row r="577" spans="1:27" x14ac:dyDescent="0.25">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c r="AA577" s="53"/>
    </row>
    <row r="578" spans="1:27" x14ac:dyDescent="0.25">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c r="AA578" s="53"/>
    </row>
    <row r="579" spans="1:27" x14ac:dyDescent="0.25">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c r="AA579" s="53"/>
    </row>
    <row r="580" spans="1:27" x14ac:dyDescent="0.25">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c r="AA580" s="53"/>
    </row>
    <row r="581" spans="1:27" x14ac:dyDescent="0.25">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c r="AA581" s="53"/>
    </row>
    <row r="582" spans="1:27" x14ac:dyDescent="0.25">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c r="AA582" s="53"/>
    </row>
    <row r="583" spans="1:27" x14ac:dyDescent="0.25">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c r="AA583" s="53"/>
    </row>
    <row r="584" spans="1:27" x14ac:dyDescent="0.25">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c r="AA584" s="53"/>
    </row>
    <row r="585" spans="1:27" x14ac:dyDescent="0.25">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c r="AA585" s="53"/>
    </row>
    <row r="586" spans="1:27" x14ac:dyDescent="0.25">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c r="AA586" s="53"/>
    </row>
    <row r="587" spans="1:27" x14ac:dyDescent="0.25">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c r="AA587" s="53"/>
    </row>
    <row r="588" spans="1:27" x14ac:dyDescent="0.25">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c r="AA588" s="53"/>
    </row>
    <row r="589" spans="1:27" x14ac:dyDescent="0.25">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c r="AA589" s="53"/>
    </row>
    <row r="590" spans="1:27" x14ac:dyDescent="0.25">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c r="AA590" s="53"/>
    </row>
    <row r="591" spans="1:27" x14ac:dyDescent="0.25">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c r="AA591" s="53"/>
    </row>
    <row r="592" spans="1:27" x14ac:dyDescent="0.25">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c r="AA592" s="53"/>
    </row>
    <row r="593" spans="1:27" x14ac:dyDescent="0.25">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c r="AA593" s="53"/>
    </row>
    <row r="594" spans="1:27" x14ac:dyDescent="0.25">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c r="AA594" s="53"/>
    </row>
    <row r="595" spans="1:27" x14ac:dyDescent="0.25">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c r="AA595" s="53"/>
    </row>
    <row r="596" spans="1:27" x14ac:dyDescent="0.25">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c r="AA596" s="53"/>
    </row>
    <row r="597" spans="1:27" x14ac:dyDescent="0.25">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c r="AA597" s="53"/>
    </row>
    <row r="598" spans="1:27" x14ac:dyDescent="0.25">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c r="AA598" s="53"/>
    </row>
    <row r="599" spans="1:27" x14ac:dyDescent="0.25">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c r="AA599" s="53"/>
    </row>
    <row r="600" spans="1:27" x14ac:dyDescent="0.25">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c r="AA600" s="53"/>
    </row>
    <row r="601" spans="1:27" x14ac:dyDescent="0.25">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c r="AA601" s="53"/>
    </row>
    <row r="602" spans="1:27" x14ac:dyDescent="0.25">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c r="AA602" s="53"/>
    </row>
    <row r="603" spans="1:27" x14ac:dyDescent="0.25">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c r="AA603" s="53"/>
    </row>
    <row r="604" spans="1:27" x14ac:dyDescent="0.25">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c r="AA604" s="53"/>
    </row>
    <row r="605" spans="1:27" x14ac:dyDescent="0.25">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c r="AA605" s="53"/>
    </row>
    <row r="606" spans="1:27" x14ac:dyDescent="0.25">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c r="AA606" s="53"/>
    </row>
    <row r="607" spans="1:27" x14ac:dyDescent="0.25">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c r="AA607" s="53"/>
    </row>
    <row r="608" spans="1:27" x14ac:dyDescent="0.25">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c r="AA608" s="53"/>
    </row>
    <row r="609" spans="1:27" x14ac:dyDescent="0.25">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c r="AA609" s="53"/>
    </row>
    <row r="610" spans="1:27" x14ac:dyDescent="0.25">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c r="AA610" s="53"/>
    </row>
    <row r="611" spans="1:27" x14ac:dyDescent="0.25">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c r="AA611" s="53"/>
    </row>
    <row r="612" spans="1:27" x14ac:dyDescent="0.25">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c r="AA612" s="53"/>
    </row>
    <row r="613" spans="1:27" x14ac:dyDescent="0.25">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c r="AA613" s="53"/>
    </row>
    <row r="614" spans="1:27" x14ac:dyDescent="0.25">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c r="AA614" s="53"/>
    </row>
    <row r="615" spans="1:27" x14ac:dyDescent="0.25">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c r="AA615" s="53"/>
    </row>
    <row r="616" spans="1:27" x14ac:dyDescent="0.25">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c r="AA616" s="53"/>
    </row>
    <row r="617" spans="1:27" x14ac:dyDescent="0.25">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c r="AA617" s="53"/>
    </row>
    <row r="618" spans="1:27" x14ac:dyDescent="0.25">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c r="AA618" s="53"/>
    </row>
    <row r="619" spans="1:27" x14ac:dyDescent="0.25">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c r="AA619" s="53"/>
    </row>
    <row r="620" spans="1:27" x14ac:dyDescent="0.25">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c r="AA620" s="53"/>
    </row>
    <row r="621" spans="1:27" x14ac:dyDescent="0.25">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c r="AA621" s="53"/>
    </row>
    <row r="622" spans="1:27" x14ac:dyDescent="0.25">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c r="AA622" s="53"/>
    </row>
    <row r="623" spans="1:27" x14ac:dyDescent="0.25">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c r="AA623" s="53"/>
    </row>
    <row r="624" spans="1:27" x14ac:dyDescent="0.25">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c r="AA624" s="53"/>
    </row>
    <row r="625" spans="1:27" x14ac:dyDescent="0.25">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c r="AA625" s="53"/>
    </row>
    <row r="626" spans="1:27" x14ac:dyDescent="0.25">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c r="AA626" s="53"/>
    </row>
    <row r="627" spans="1:27" x14ac:dyDescent="0.25">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c r="AA627" s="53"/>
    </row>
    <row r="628" spans="1:27" x14ac:dyDescent="0.25">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c r="AA628" s="53"/>
    </row>
    <row r="629" spans="1:27" x14ac:dyDescent="0.25">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c r="AA629" s="53"/>
    </row>
    <row r="630" spans="1:27" x14ac:dyDescent="0.25">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c r="AA630" s="53"/>
    </row>
    <row r="631" spans="1:27" x14ac:dyDescent="0.25">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c r="AA631" s="53"/>
    </row>
    <row r="632" spans="1:27" x14ac:dyDescent="0.25">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c r="AA632" s="53"/>
    </row>
    <row r="633" spans="1:27" x14ac:dyDescent="0.25">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c r="AA633" s="53"/>
    </row>
    <row r="634" spans="1:27" x14ac:dyDescent="0.25">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c r="AA634" s="53"/>
    </row>
    <row r="635" spans="1:27" x14ac:dyDescent="0.25">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c r="AA635" s="53"/>
    </row>
    <row r="636" spans="1:27" x14ac:dyDescent="0.25">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c r="AA636" s="53"/>
    </row>
    <row r="637" spans="1:27" x14ac:dyDescent="0.25">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c r="AA637" s="53"/>
    </row>
    <row r="638" spans="1:27" x14ac:dyDescent="0.25">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c r="AA638" s="53"/>
    </row>
    <row r="639" spans="1:27" x14ac:dyDescent="0.25">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c r="AA639" s="53"/>
    </row>
    <row r="640" spans="1:27" x14ac:dyDescent="0.25">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c r="AA640" s="53"/>
    </row>
    <row r="641" spans="1:27" x14ac:dyDescent="0.25">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c r="AA641" s="53"/>
    </row>
    <row r="642" spans="1:27" x14ac:dyDescent="0.25">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c r="AA642" s="53"/>
    </row>
    <row r="643" spans="1:27" x14ac:dyDescent="0.25">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c r="AA643" s="53"/>
    </row>
    <row r="644" spans="1:27" x14ac:dyDescent="0.25">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c r="AA644" s="53"/>
    </row>
    <row r="645" spans="1:27" x14ac:dyDescent="0.25">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c r="AA645" s="53"/>
    </row>
    <row r="646" spans="1:27" x14ac:dyDescent="0.25">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c r="AA646" s="53"/>
    </row>
    <row r="647" spans="1:27" x14ac:dyDescent="0.25">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c r="AA647" s="53"/>
    </row>
    <row r="648" spans="1:27" x14ac:dyDescent="0.25">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c r="AA648" s="53"/>
    </row>
    <row r="649" spans="1:27" x14ac:dyDescent="0.25">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c r="AA649" s="53"/>
    </row>
    <row r="650" spans="1:27" x14ac:dyDescent="0.25">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c r="AA650" s="53"/>
    </row>
    <row r="651" spans="1:27" x14ac:dyDescent="0.25">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c r="AA651" s="53"/>
    </row>
    <row r="652" spans="1:27" x14ac:dyDescent="0.25">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c r="AA652" s="53"/>
    </row>
    <row r="653" spans="1:27" x14ac:dyDescent="0.25">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c r="AA653" s="53"/>
    </row>
    <row r="654" spans="1:27" ht="15" customHeight="1" x14ac:dyDescent="0.25">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c r="AA654" s="53"/>
    </row>
    <row r="655" spans="1:27" ht="15" customHeight="1" x14ac:dyDescent="0.25">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c r="AA655" s="53"/>
    </row>
    <row r="656" spans="1:27" ht="18" customHeight="1" x14ac:dyDescent="0.25">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c r="AA656" s="53"/>
    </row>
    <row r="657" spans="1:27" x14ac:dyDescent="0.25">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c r="AA657" s="53"/>
    </row>
    <row r="658" spans="1:27" ht="16.5" customHeight="1" x14ac:dyDescent="0.25">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c r="AA658" s="53"/>
    </row>
    <row r="659" spans="1:27" x14ac:dyDescent="0.25">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c r="AA659" s="53"/>
    </row>
    <row r="660" spans="1:27" x14ac:dyDescent="0.25">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c r="AA660" s="53"/>
    </row>
    <row r="661" spans="1:27" x14ac:dyDescent="0.25">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c r="AA661" s="53"/>
    </row>
    <row r="662" spans="1:27" x14ac:dyDescent="0.25">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c r="AA662" s="53"/>
    </row>
    <row r="663" spans="1:27" x14ac:dyDescent="0.25">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c r="AA663" s="53"/>
    </row>
    <row r="664" spans="1:27" x14ac:dyDescent="0.25">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c r="AA664" s="53"/>
    </row>
    <row r="665" spans="1:27" x14ac:dyDescent="0.25">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c r="AA665" s="53"/>
    </row>
    <row r="666" spans="1:27" x14ac:dyDescent="0.25">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c r="AA666" s="53"/>
    </row>
    <row r="667" spans="1:27" x14ac:dyDescent="0.25">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c r="AA667" s="53"/>
    </row>
    <row r="668" spans="1:27" x14ac:dyDescent="0.25">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c r="AA668" s="53"/>
    </row>
    <row r="669" spans="1:27" x14ac:dyDescent="0.25">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c r="AA669" s="53"/>
    </row>
    <row r="670" spans="1:27" x14ac:dyDescent="0.25">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c r="AA670" s="53"/>
    </row>
    <row r="671" spans="1:27" x14ac:dyDescent="0.25">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c r="AA671" s="53"/>
    </row>
    <row r="672" spans="1:27" x14ac:dyDescent="0.25">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c r="AA672" s="53"/>
    </row>
    <row r="673" spans="1:27" x14ac:dyDescent="0.25">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c r="AA673" s="53"/>
    </row>
    <row r="674" spans="1:27" x14ac:dyDescent="0.25">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c r="AA674" s="53"/>
    </row>
    <row r="675" spans="1:27" x14ac:dyDescent="0.25">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c r="AA675" s="53"/>
    </row>
    <row r="676" spans="1:27" x14ac:dyDescent="0.25">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c r="AA676" s="53"/>
    </row>
    <row r="677" spans="1:27" x14ac:dyDescent="0.25">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c r="AA677" s="53"/>
    </row>
    <row r="678" spans="1:27" x14ac:dyDescent="0.25">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c r="AA678" s="53"/>
    </row>
    <row r="679" spans="1:27" x14ac:dyDescent="0.25">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c r="AA679" s="53"/>
    </row>
    <row r="680" spans="1:27" x14ac:dyDescent="0.25">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c r="AA680" s="53"/>
    </row>
    <row r="681" spans="1:27" x14ac:dyDescent="0.25">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c r="AA681" s="53"/>
    </row>
    <row r="682" spans="1:27" x14ac:dyDescent="0.25">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c r="AA682" s="53"/>
    </row>
    <row r="683" spans="1:27" x14ac:dyDescent="0.25">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c r="AA683" s="53"/>
    </row>
    <row r="684" spans="1:27" x14ac:dyDescent="0.25">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c r="AA684" s="53"/>
    </row>
    <row r="685" spans="1:27" x14ac:dyDescent="0.25">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c r="AA685" s="53"/>
    </row>
    <row r="686" spans="1:27" x14ac:dyDescent="0.25">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c r="AA686" s="53"/>
    </row>
    <row r="687" spans="1:27" x14ac:dyDescent="0.25">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c r="AA687" s="53"/>
    </row>
    <row r="688" spans="1:27" x14ac:dyDescent="0.25">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c r="AA688" s="53"/>
    </row>
    <row r="689" spans="1:27" x14ac:dyDescent="0.25">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c r="AA689" s="53"/>
    </row>
    <row r="690" spans="1:27" x14ac:dyDescent="0.25">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c r="AA690" s="53"/>
    </row>
    <row r="691" spans="1:27" x14ac:dyDescent="0.25">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c r="AA691" s="53"/>
    </row>
    <row r="692" spans="1:27" x14ac:dyDescent="0.25">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c r="AA692" s="53"/>
    </row>
    <row r="693" spans="1:27" x14ac:dyDescent="0.25">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c r="AA693" s="53"/>
    </row>
    <row r="694" spans="1:27" x14ac:dyDescent="0.25">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c r="AA694" s="53"/>
    </row>
    <row r="695" spans="1:27" x14ac:dyDescent="0.25">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c r="AA695" s="53"/>
    </row>
    <row r="696" spans="1:27" x14ac:dyDescent="0.25">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c r="AA696" s="53"/>
    </row>
    <row r="697" spans="1:27" x14ac:dyDescent="0.25">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c r="AA697" s="53"/>
    </row>
    <row r="698" spans="1:27" x14ac:dyDescent="0.25">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c r="AA698" s="53"/>
    </row>
    <row r="699" spans="1:27" x14ac:dyDescent="0.25">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c r="AA699" s="53"/>
    </row>
    <row r="700" spans="1:27" x14ac:dyDescent="0.25">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c r="AA700" s="53"/>
    </row>
    <row r="701" spans="1:27" x14ac:dyDescent="0.25">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c r="AA701" s="53"/>
    </row>
    <row r="702" spans="1:27" x14ac:dyDescent="0.25">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c r="AA702" s="53"/>
    </row>
    <row r="703" spans="1:27" x14ac:dyDescent="0.25">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c r="AA703" s="53"/>
    </row>
    <row r="704" spans="1:27" x14ac:dyDescent="0.25">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c r="AA704" s="53"/>
    </row>
    <row r="705" spans="1:27" x14ac:dyDescent="0.25">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c r="AA705" s="53"/>
    </row>
    <row r="706" spans="1:27" x14ac:dyDescent="0.25">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c r="AA706" s="53"/>
    </row>
    <row r="707" spans="1:27" x14ac:dyDescent="0.25">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c r="AA707" s="53"/>
    </row>
    <row r="708" spans="1:27" x14ac:dyDescent="0.25">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c r="AA708" s="53"/>
    </row>
    <row r="709" spans="1:27" x14ac:dyDescent="0.25">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c r="AA709" s="53"/>
    </row>
    <row r="710" spans="1:27" x14ac:dyDescent="0.25">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c r="AA710" s="53"/>
    </row>
    <row r="711" spans="1:27" x14ac:dyDescent="0.25">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c r="AA711" s="53"/>
    </row>
    <row r="712" spans="1:27" x14ac:dyDescent="0.25">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c r="AA712" s="53"/>
    </row>
    <row r="713" spans="1:27" x14ac:dyDescent="0.25">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c r="AA713" s="53"/>
    </row>
    <row r="714" spans="1:27" x14ac:dyDescent="0.25">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c r="AA714" s="53"/>
    </row>
    <row r="715" spans="1:27" x14ac:dyDescent="0.25">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c r="AA715" s="53"/>
    </row>
    <row r="716" spans="1:27" x14ac:dyDescent="0.25">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c r="AA716" s="53"/>
    </row>
    <row r="717" spans="1:27" x14ac:dyDescent="0.25">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c r="AA717" s="53"/>
    </row>
    <row r="718" spans="1:27" x14ac:dyDescent="0.25">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c r="AA718" s="53"/>
    </row>
    <row r="719" spans="1:27" x14ac:dyDescent="0.25">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c r="AA719" s="53"/>
    </row>
    <row r="720" spans="1:27" x14ac:dyDescent="0.25">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c r="AA720" s="53"/>
    </row>
    <row r="721" spans="1:27" x14ac:dyDescent="0.25">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c r="AA721" s="53"/>
    </row>
    <row r="722" spans="1:27" x14ac:dyDescent="0.25">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c r="AA722" s="53"/>
    </row>
    <row r="723" spans="1:27" x14ac:dyDescent="0.25">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c r="AA723" s="53"/>
    </row>
    <row r="724" spans="1:27" x14ac:dyDescent="0.25">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c r="AA724" s="53"/>
    </row>
    <row r="725" spans="1:27" x14ac:dyDescent="0.25">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c r="AA725" s="53"/>
    </row>
    <row r="726" spans="1:27" x14ac:dyDescent="0.25">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c r="AA726" s="53"/>
    </row>
    <row r="727" spans="1:27" x14ac:dyDescent="0.25">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c r="AA727" s="53"/>
    </row>
    <row r="728" spans="1:27" x14ac:dyDescent="0.25">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c r="AA728" s="53"/>
    </row>
    <row r="729" spans="1:27" x14ac:dyDescent="0.25">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c r="AA729" s="53"/>
    </row>
    <row r="730" spans="1:27" x14ac:dyDescent="0.25">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c r="AA730" s="53"/>
    </row>
    <row r="731" spans="1:27" x14ac:dyDescent="0.25">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c r="AA731" s="53"/>
    </row>
    <row r="732" spans="1:27" x14ac:dyDescent="0.25">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c r="AA732" s="53"/>
    </row>
    <row r="733" spans="1:27" x14ac:dyDescent="0.25">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c r="AA733" s="53"/>
    </row>
    <row r="734" spans="1:27" x14ac:dyDescent="0.25">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c r="AA734" s="53"/>
    </row>
    <row r="735" spans="1:27" x14ac:dyDescent="0.25">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c r="AA735" s="53"/>
    </row>
    <row r="736" spans="1:27" x14ac:dyDescent="0.25">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c r="AA736" s="53"/>
    </row>
    <row r="737" spans="1:27" x14ac:dyDescent="0.25">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c r="AA737" s="53"/>
    </row>
    <row r="738" spans="1:27" x14ac:dyDescent="0.25">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c r="AA738" s="53"/>
    </row>
    <row r="739" spans="1:27" x14ac:dyDescent="0.25">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c r="AA739" s="53"/>
    </row>
    <row r="740" spans="1:27" x14ac:dyDescent="0.25">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c r="AA740" s="53"/>
    </row>
    <row r="741" spans="1:27" x14ac:dyDescent="0.25">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c r="AA741" s="53"/>
    </row>
    <row r="742" spans="1:27" x14ac:dyDescent="0.25">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c r="AA742" s="53"/>
    </row>
    <row r="743" spans="1:27" x14ac:dyDescent="0.25">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c r="AA743" s="53"/>
    </row>
    <row r="744" spans="1:27" x14ac:dyDescent="0.25">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c r="AA744" s="53"/>
    </row>
    <row r="745" spans="1:27" x14ac:dyDescent="0.25">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c r="AA745" s="53"/>
    </row>
    <row r="746" spans="1:27" x14ac:dyDescent="0.25">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c r="AA746" s="53"/>
    </row>
    <row r="747" spans="1:27" x14ac:dyDescent="0.25">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c r="AA747" s="53"/>
    </row>
    <row r="748" spans="1:27" x14ac:dyDescent="0.25">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c r="AA748" s="53"/>
    </row>
    <row r="749" spans="1:27" x14ac:dyDescent="0.25">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c r="AA749" s="53"/>
    </row>
    <row r="750" spans="1:27" x14ac:dyDescent="0.25">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c r="AA750" s="53"/>
    </row>
    <row r="751" spans="1:27" x14ac:dyDescent="0.25">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c r="AA751" s="53"/>
    </row>
    <row r="752" spans="1:27" x14ac:dyDescent="0.25">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c r="AA752" s="53"/>
    </row>
    <row r="753" spans="1:27" x14ac:dyDescent="0.25">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c r="AA753" s="53"/>
    </row>
    <row r="754" spans="1:27" x14ac:dyDescent="0.25">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c r="AA754" s="53"/>
    </row>
    <row r="755" spans="1:27" x14ac:dyDescent="0.25">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c r="AA755" s="53"/>
    </row>
    <row r="756" spans="1:27" x14ac:dyDescent="0.25">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c r="AA756" s="53"/>
    </row>
    <row r="757" spans="1:27" x14ac:dyDescent="0.25">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c r="AA757" s="53"/>
    </row>
    <row r="758" spans="1:27" x14ac:dyDescent="0.25">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c r="AA758" s="53"/>
    </row>
    <row r="759" spans="1:27" x14ac:dyDescent="0.25">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c r="AA759" s="53"/>
    </row>
    <row r="760" spans="1:27" x14ac:dyDescent="0.25">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c r="AA760" s="53"/>
    </row>
    <row r="761" spans="1:27" x14ac:dyDescent="0.25">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c r="AA761" s="53"/>
    </row>
    <row r="762" spans="1:27" x14ac:dyDescent="0.25">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c r="AA762" s="53"/>
    </row>
    <row r="763" spans="1:27" x14ac:dyDescent="0.25">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c r="AA763" s="53"/>
    </row>
    <row r="764" spans="1:27" x14ac:dyDescent="0.25">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c r="AA764" s="53"/>
    </row>
    <row r="765" spans="1:27" x14ac:dyDescent="0.25">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c r="AA765" s="53"/>
    </row>
    <row r="766" spans="1:27" x14ac:dyDescent="0.25">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c r="AA766" s="53"/>
    </row>
    <row r="767" spans="1:27" x14ac:dyDescent="0.25">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c r="AA767" s="53"/>
    </row>
    <row r="768" spans="1:27" x14ac:dyDescent="0.25">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c r="AA768" s="53"/>
    </row>
    <row r="769" spans="1:27" x14ac:dyDescent="0.25">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c r="AA769" s="53"/>
    </row>
    <row r="770" spans="1:27" x14ac:dyDescent="0.25">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c r="AA770" s="53"/>
    </row>
    <row r="771" spans="1:27" x14ac:dyDescent="0.25">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c r="AA771" s="53"/>
    </row>
    <row r="772" spans="1:27" x14ac:dyDescent="0.25">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c r="AA772" s="53"/>
    </row>
    <row r="773" spans="1:27" x14ac:dyDescent="0.25">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c r="AA773" s="53"/>
    </row>
    <row r="774" spans="1:27" x14ac:dyDescent="0.25">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c r="AA774" s="53"/>
    </row>
    <row r="775" spans="1:27" x14ac:dyDescent="0.25">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c r="AA775" s="53"/>
    </row>
    <row r="776" spans="1:27" x14ac:dyDescent="0.25">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c r="AA776" s="53"/>
    </row>
    <row r="777" spans="1:27" x14ac:dyDescent="0.25">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c r="AA777" s="53"/>
    </row>
    <row r="778" spans="1:27" x14ac:dyDescent="0.25">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c r="AA778" s="53"/>
    </row>
    <row r="779" spans="1:27" x14ac:dyDescent="0.25">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c r="AA779" s="53"/>
    </row>
    <row r="780" spans="1:27" x14ac:dyDescent="0.25">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c r="AA780" s="53"/>
    </row>
    <row r="781" spans="1:27" x14ac:dyDescent="0.25">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c r="AA781" s="53"/>
    </row>
    <row r="782" spans="1:27" x14ac:dyDescent="0.25">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c r="AA782" s="53"/>
    </row>
    <row r="783" spans="1:27" x14ac:dyDescent="0.25">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c r="AA783" s="53"/>
    </row>
    <row r="784" spans="1:27" x14ac:dyDescent="0.25">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c r="AA784" s="53"/>
    </row>
    <row r="785" spans="1:27" x14ac:dyDescent="0.25">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c r="AA785" s="53"/>
    </row>
    <row r="786" spans="1:27" x14ac:dyDescent="0.25">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c r="AA786" s="53"/>
    </row>
    <row r="787" spans="1:27" x14ac:dyDescent="0.25">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c r="AA787" s="53"/>
    </row>
    <row r="788" spans="1:27" x14ac:dyDescent="0.25">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c r="AA788" s="53"/>
    </row>
    <row r="789" spans="1:27" x14ac:dyDescent="0.25">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c r="AA789" s="53"/>
    </row>
    <row r="790" spans="1:27" x14ac:dyDescent="0.25">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c r="AA790" s="53"/>
    </row>
    <row r="791" spans="1:27" x14ac:dyDescent="0.25">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c r="AA791" s="53"/>
    </row>
    <row r="792" spans="1:27" x14ac:dyDescent="0.25">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c r="AA792" s="53"/>
    </row>
    <row r="793" spans="1:27" x14ac:dyDescent="0.25">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c r="AA793" s="53"/>
    </row>
    <row r="794" spans="1:27" x14ac:dyDescent="0.25">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c r="AA794" s="53"/>
    </row>
    <row r="795" spans="1:27" x14ac:dyDescent="0.25">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c r="AA795" s="53"/>
    </row>
    <row r="796" spans="1:27" x14ac:dyDescent="0.25">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c r="AA796" s="53"/>
    </row>
    <row r="797" spans="1:27" x14ac:dyDescent="0.25">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c r="AA797" s="53"/>
    </row>
    <row r="798" spans="1:27" x14ac:dyDescent="0.25">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c r="AA798" s="53"/>
    </row>
    <row r="799" spans="1:27" x14ac:dyDescent="0.25">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c r="AA799" s="53"/>
    </row>
    <row r="800" spans="1:27" x14ac:dyDescent="0.25">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c r="AA800" s="53"/>
    </row>
    <row r="801" spans="1:27" x14ac:dyDescent="0.25">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c r="AA801" s="53"/>
    </row>
    <row r="802" spans="1:27" x14ac:dyDescent="0.25">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c r="AA802" s="53"/>
    </row>
    <row r="803" spans="1:27" x14ac:dyDescent="0.25">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c r="AA803" s="53"/>
    </row>
    <row r="804" spans="1:27" x14ac:dyDescent="0.25">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c r="AA804" s="53"/>
    </row>
    <row r="805" spans="1:27" x14ac:dyDescent="0.25">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c r="AA805" s="53"/>
    </row>
    <row r="806" spans="1:27" x14ac:dyDescent="0.25">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c r="AA806" s="53"/>
    </row>
    <row r="807" spans="1:27" x14ac:dyDescent="0.25">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c r="AA807" s="53"/>
    </row>
    <row r="808" spans="1:27" x14ac:dyDescent="0.25">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c r="AA808" s="53"/>
    </row>
    <row r="809" spans="1:27" x14ac:dyDescent="0.25">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c r="AA809" s="53"/>
    </row>
    <row r="810" spans="1:27" x14ac:dyDescent="0.25">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c r="AA810" s="53"/>
    </row>
    <row r="811" spans="1:27" x14ac:dyDescent="0.25">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c r="AA811" s="53"/>
    </row>
    <row r="812" spans="1:27" x14ac:dyDescent="0.25">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c r="AA812" s="53"/>
    </row>
    <row r="813" spans="1:27" x14ac:dyDescent="0.25">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c r="AA813" s="53"/>
    </row>
    <row r="814" spans="1:27" x14ac:dyDescent="0.25">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c r="AA814" s="53"/>
    </row>
    <row r="815" spans="1:27" x14ac:dyDescent="0.25">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c r="AA815" s="53"/>
    </row>
    <row r="816" spans="1:27" x14ac:dyDescent="0.25">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c r="AA816" s="53"/>
    </row>
    <row r="817" spans="1:27" x14ac:dyDescent="0.25">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c r="AA817" s="53"/>
    </row>
    <row r="818" spans="1:27" x14ac:dyDescent="0.25">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c r="AA818" s="53"/>
    </row>
    <row r="819" spans="1:27" x14ac:dyDescent="0.25">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c r="AA819" s="53"/>
    </row>
    <row r="820" spans="1:27" x14ac:dyDescent="0.25">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c r="AA820" s="53"/>
    </row>
    <row r="821" spans="1:27" x14ac:dyDescent="0.25">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c r="AA821" s="53"/>
    </row>
    <row r="822" spans="1:27" x14ac:dyDescent="0.25">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c r="AA822" s="53"/>
    </row>
    <row r="823" spans="1:27" x14ac:dyDescent="0.25">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c r="AA823" s="53"/>
    </row>
    <row r="824" spans="1:27" x14ac:dyDescent="0.25">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c r="AA824" s="53"/>
    </row>
    <row r="825" spans="1:27" x14ac:dyDescent="0.25">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c r="AA825" s="53"/>
    </row>
    <row r="826" spans="1:27" x14ac:dyDescent="0.25">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c r="AA826" s="53"/>
    </row>
    <row r="827" spans="1:27" x14ac:dyDescent="0.25">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c r="AA827" s="53"/>
    </row>
    <row r="828" spans="1:27" x14ac:dyDescent="0.25">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c r="AA828" s="53"/>
    </row>
    <row r="829" spans="1:27" x14ac:dyDescent="0.25">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c r="AA829" s="53"/>
    </row>
    <row r="830" spans="1:27" x14ac:dyDescent="0.25">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c r="AA830" s="53"/>
    </row>
    <row r="831" spans="1:27" x14ac:dyDescent="0.25">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c r="AA831" s="53"/>
    </row>
    <row r="832" spans="1:27" x14ac:dyDescent="0.25">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c r="AA832" s="53"/>
    </row>
    <row r="833" spans="1:27" x14ac:dyDescent="0.25">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c r="AA833" s="53"/>
    </row>
    <row r="834" spans="1:27" x14ac:dyDescent="0.25">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c r="AA834" s="53"/>
    </row>
    <row r="835" spans="1:27" x14ac:dyDescent="0.25">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c r="AA835" s="53"/>
    </row>
    <row r="836" spans="1:27" x14ac:dyDescent="0.25">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c r="AA836" s="53"/>
    </row>
    <row r="837" spans="1:27" x14ac:dyDescent="0.25">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c r="AA837" s="53"/>
    </row>
    <row r="838" spans="1:27" x14ac:dyDescent="0.25">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c r="AA838" s="53"/>
    </row>
    <row r="839" spans="1:27" x14ac:dyDescent="0.25">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c r="AA839" s="53"/>
    </row>
    <row r="840" spans="1:27" x14ac:dyDescent="0.25">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c r="AA840" s="53"/>
    </row>
    <row r="841" spans="1:27" x14ac:dyDescent="0.25">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c r="AA841" s="53"/>
    </row>
    <row r="842" spans="1:27" x14ac:dyDescent="0.25">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c r="AA842" s="53"/>
    </row>
    <row r="843" spans="1:27" x14ac:dyDescent="0.25">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c r="AA843" s="53"/>
    </row>
    <row r="844" spans="1:27" x14ac:dyDescent="0.25">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c r="AA844" s="53"/>
    </row>
    <row r="845" spans="1:27" x14ac:dyDescent="0.25">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c r="AA845" s="53"/>
    </row>
    <row r="846" spans="1:27" x14ac:dyDescent="0.25">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c r="AA846" s="53"/>
    </row>
    <row r="847" spans="1:27" x14ac:dyDescent="0.25">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c r="AA847" s="53"/>
    </row>
    <row r="848" spans="1:27" x14ac:dyDescent="0.25">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c r="AA848" s="53"/>
    </row>
    <row r="849" spans="1:27" x14ac:dyDescent="0.25">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c r="AA849" s="53"/>
    </row>
    <row r="850" spans="1:27" x14ac:dyDescent="0.25">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c r="AA850" s="53"/>
    </row>
    <row r="851" spans="1:27" x14ac:dyDescent="0.25">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c r="AA851" s="53"/>
    </row>
    <row r="852" spans="1:27" x14ac:dyDescent="0.25">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c r="AA852" s="53"/>
    </row>
    <row r="853" spans="1:27" x14ac:dyDescent="0.25">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c r="AA853" s="53"/>
    </row>
    <row r="854" spans="1:27" x14ac:dyDescent="0.25">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c r="AA854" s="53"/>
    </row>
    <row r="855" spans="1:27" x14ac:dyDescent="0.25">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c r="AA855" s="53"/>
    </row>
    <row r="856" spans="1:27" x14ac:dyDescent="0.25">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c r="AA856" s="53"/>
    </row>
    <row r="857" spans="1:27" x14ac:dyDescent="0.25">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c r="AA857" s="53"/>
    </row>
    <row r="858" spans="1:27" x14ac:dyDescent="0.25">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c r="AA858" s="53"/>
    </row>
    <row r="859" spans="1:27" x14ac:dyDescent="0.25">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c r="AA859" s="53"/>
    </row>
    <row r="860" spans="1:27" x14ac:dyDescent="0.25">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c r="AA860" s="53"/>
    </row>
    <row r="861" spans="1:27" x14ac:dyDescent="0.25">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c r="AA861" s="53"/>
    </row>
    <row r="862" spans="1:27" x14ac:dyDescent="0.25">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c r="AA862" s="53"/>
    </row>
    <row r="863" spans="1:27" x14ac:dyDescent="0.25">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c r="AA863" s="53"/>
    </row>
    <row r="864" spans="1:27" x14ac:dyDescent="0.25">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c r="AA864" s="53"/>
    </row>
    <row r="865" spans="1:27" x14ac:dyDescent="0.25">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c r="AA865" s="53"/>
    </row>
    <row r="866" spans="1:27" x14ac:dyDescent="0.25">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c r="AA866" s="53"/>
    </row>
    <row r="867" spans="1:27" x14ac:dyDescent="0.25">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c r="AA867" s="53"/>
    </row>
    <row r="868" spans="1:27" x14ac:dyDescent="0.25">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c r="AA868" s="53"/>
    </row>
    <row r="869" spans="1:27" x14ac:dyDescent="0.25">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c r="AA869" s="53"/>
    </row>
    <row r="870" spans="1:27" x14ac:dyDescent="0.25">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c r="AA870" s="53"/>
    </row>
    <row r="871" spans="1:27" x14ac:dyDescent="0.25">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c r="AA871" s="53"/>
    </row>
    <row r="872" spans="1:27" x14ac:dyDescent="0.25">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c r="AA872" s="53"/>
    </row>
    <row r="873" spans="1:27" x14ac:dyDescent="0.25">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c r="AA873" s="53"/>
    </row>
    <row r="874" spans="1:27" x14ac:dyDescent="0.25">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c r="AA874" s="53"/>
    </row>
    <row r="875" spans="1:27" x14ac:dyDescent="0.25">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c r="AA875" s="53"/>
    </row>
    <row r="876" spans="1:27" x14ac:dyDescent="0.25">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c r="AA876" s="53"/>
    </row>
    <row r="877" spans="1:27" x14ac:dyDescent="0.25">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c r="AA877" s="53"/>
    </row>
    <row r="878" spans="1:27" x14ac:dyDescent="0.25">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c r="AA878" s="53"/>
    </row>
    <row r="879" spans="1:27" x14ac:dyDescent="0.25">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c r="AA879" s="53"/>
    </row>
    <row r="880" spans="1:27" x14ac:dyDescent="0.25">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c r="AA880" s="53"/>
    </row>
    <row r="881" spans="1:27" x14ac:dyDescent="0.25">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c r="AA881" s="53"/>
    </row>
    <row r="882" spans="1:27" x14ac:dyDescent="0.25">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c r="AA882" s="53"/>
    </row>
    <row r="883" spans="1:27" x14ac:dyDescent="0.25">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c r="AA883" s="53"/>
    </row>
    <row r="884" spans="1:27" x14ac:dyDescent="0.25">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c r="AA884" s="53"/>
    </row>
    <row r="885" spans="1:27" x14ac:dyDescent="0.25">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c r="AA885" s="53"/>
    </row>
    <row r="886" spans="1:27" x14ac:dyDescent="0.25">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c r="AA886" s="53"/>
    </row>
    <row r="887" spans="1:27" x14ac:dyDescent="0.25">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c r="AA887" s="53"/>
    </row>
    <row r="888" spans="1:27" x14ac:dyDescent="0.25">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c r="AA888" s="53"/>
    </row>
    <row r="889" spans="1:27" x14ac:dyDescent="0.25">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c r="AA889" s="53"/>
    </row>
    <row r="890" spans="1:27" x14ac:dyDescent="0.25">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c r="AA890" s="53"/>
    </row>
    <row r="891" spans="1:27" x14ac:dyDescent="0.25">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c r="AA891" s="53"/>
    </row>
    <row r="892" spans="1:27" x14ac:dyDescent="0.25">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c r="AA892" s="53"/>
    </row>
    <row r="893" spans="1:27" x14ac:dyDescent="0.25">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c r="AA893" s="53"/>
    </row>
    <row r="894" spans="1:27" x14ac:dyDescent="0.25">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c r="AA894" s="53"/>
    </row>
    <row r="895" spans="1:27" x14ac:dyDescent="0.25">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c r="AA895" s="53"/>
    </row>
    <row r="896" spans="1:27" x14ac:dyDescent="0.25">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c r="AA896" s="53"/>
    </row>
    <row r="897" spans="1:27" x14ac:dyDescent="0.25">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c r="AA897" s="53"/>
    </row>
    <row r="898" spans="1:27" x14ac:dyDescent="0.25">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c r="AA898" s="53"/>
    </row>
    <row r="899" spans="1:27" x14ac:dyDescent="0.25">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c r="AA899" s="53"/>
    </row>
    <row r="900" spans="1:27" x14ac:dyDescent="0.25">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c r="AA900" s="53"/>
    </row>
  </sheetData>
  <mergeCells count="12">
    <mergeCell ref="A56:H56"/>
    <mergeCell ref="A344:C344"/>
    <mergeCell ref="A93:F93"/>
    <mergeCell ref="B124:C124"/>
    <mergeCell ref="B200:C200"/>
    <mergeCell ref="B268:C268"/>
    <mergeCell ref="B277:C277"/>
    <mergeCell ref="A25:C25"/>
    <mergeCell ref="A26:B26"/>
    <mergeCell ref="A39:A45"/>
    <mergeCell ref="A53:B53"/>
    <mergeCell ref="A54:G54"/>
  </mergeCells>
  <hyperlinks>
    <hyperlink ref="B8" display="Headline Statistics"/>
    <hyperlink ref="B9" display="Area Summary"/>
    <hyperlink ref="B10" display="London &amp; South"/>
    <hyperlink ref="B11" display="Midlands and East"/>
    <hyperlink ref="B12" display="North"/>
    <hyperlink ref="A126" display="Back to other areas"/>
    <hyperlink ref="A269" display="Back to other areas"/>
    <hyperlink ref="A279" display="Back to other areas"/>
    <hyperlink ref="A202" display="Back to other areas"/>
  </hyperlinks>
  <pageMargins left="0.25590551181102361" right="0.25590551181102361" top="0.39370078740157477" bottom="0.39370078740157477" header="0.3" footer="0.3"/>
  <pageSetup paperSize="9" scale="10" orientation="landscape"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'Funding and Resources NLHF'!C104:Z104</xm:f>
              <xm:sqref>AC104</xm:sqref>
            </x14:sparkline>
            <x14:sparkline>
              <xm:f>'Funding and Resources NLHF'!C105:Z105</xm:f>
              <xm:sqref>AC105</xm:sqref>
            </x14:sparkline>
            <x14:sparkline>
              <xm:f>'Funding and Resources NLHF'!C106:Z106</xm:f>
              <xm:sqref>AC106</xm:sqref>
            </x14:sparkline>
            <x14:sparkline>
              <xm:f>'Funding and Resources NLHF'!C107:Z107</xm:f>
              <xm:sqref>AC107</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'Funding and Resources NLHF'!C98:Z98</xm:f>
              <xm:sqref>AC98</xm:sqref>
            </x14:sparkline>
            <x14:sparkline>
              <xm:f>'Funding and Resources NLHF'!C99:Z99</xm:f>
              <xm:sqref>AC99</xm:sqref>
            </x14:sparkline>
            <x14:sparkline>
              <xm:f>'Funding and Resources NLHF'!C100:Z100</xm:f>
              <xm:sqref>AC100</xm:sqref>
            </x14:sparkline>
            <x14:sparkline>
              <xm:f>'Funding and Resources NLHF'!C101:Z101</xm:f>
              <xm:sqref>AC101</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1"/>
  <sheetViews>
    <sheetView showRowColHeaders="0" zoomScaleNormal="100" workbookViewId="0"/>
  </sheetViews>
  <sheetFormatPr defaultRowHeight="15" x14ac:dyDescent="0.25"/>
  <cols>
    <col min="1" max="1" width="56" customWidth="1"/>
    <col min="18" max="18" width="9.140625" style="467"/>
    <col min="19" max="19" width="21.140625" customWidth="1"/>
  </cols>
  <sheetData>
    <row r="1" spans="1:19" ht="15" customHeight="1" x14ac:dyDescent="0.25"/>
    <row r="2" spans="1:19" ht="15" customHeight="1" x14ac:dyDescent="0.25"/>
    <row r="3" spans="1:19" ht="26.25" x14ac:dyDescent="0.4">
      <c r="A3" s="16" t="s">
        <v>377</v>
      </c>
    </row>
    <row r="4" spans="1:19" ht="49.5" customHeight="1" x14ac:dyDescent="0.25">
      <c r="A4" s="728" t="s">
        <v>378</v>
      </c>
      <c r="B4" s="728"/>
      <c r="C4" s="728"/>
      <c r="D4" s="728"/>
      <c r="E4" s="728"/>
      <c r="F4" s="728"/>
      <c r="G4" s="728"/>
      <c r="H4" s="728"/>
      <c r="I4" s="728"/>
      <c r="J4" s="728"/>
      <c r="K4" s="728"/>
      <c r="L4" s="728"/>
      <c r="M4" s="728"/>
      <c r="N4" s="728"/>
    </row>
    <row r="6" spans="1:19" ht="21" x14ac:dyDescent="0.35">
      <c r="A6" s="729" t="s">
        <v>504</v>
      </c>
      <c r="B6" s="730"/>
      <c r="C6" s="730"/>
      <c r="D6" s="730"/>
      <c r="E6" s="730"/>
      <c r="F6" s="730"/>
      <c r="G6" s="730"/>
      <c r="H6" s="730"/>
      <c r="I6" s="730"/>
      <c r="J6" s="730"/>
      <c r="K6" s="730"/>
      <c r="L6" s="730"/>
      <c r="M6" s="730"/>
      <c r="N6" s="730"/>
      <c r="O6" s="730"/>
      <c r="P6" s="730"/>
      <c r="Q6" s="730"/>
      <c r="R6" s="730"/>
      <c r="S6" s="731"/>
    </row>
    <row r="7" spans="1:19" s="2" customFormat="1" ht="20.100000000000001" customHeight="1" x14ac:dyDescent="0.25">
      <c r="A7" s="725" t="s">
        <v>821</v>
      </c>
      <c r="B7" s="726"/>
      <c r="C7" s="726"/>
      <c r="D7" s="726"/>
      <c r="E7" s="726"/>
      <c r="F7" s="726"/>
      <c r="G7" s="726"/>
      <c r="H7" s="726"/>
      <c r="I7" s="726"/>
      <c r="J7" s="726"/>
      <c r="K7" s="726"/>
      <c r="L7" s="726"/>
      <c r="M7" s="726"/>
      <c r="N7" s="726"/>
      <c r="O7" s="726"/>
      <c r="P7" s="726"/>
      <c r="Q7" s="726"/>
      <c r="R7" s="726"/>
      <c r="S7" s="727"/>
    </row>
    <row r="8" spans="1:19" ht="15" customHeight="1" x14ac:dyDescent="0.35">
      <c r="A8" s="265"/>
      <c r="B8" s="324" t="s">
        <v>11</v>
      </c>
      <c r="C8" s="324" t="s">
        <v>25</v>
      </c>
      <c r="D8" s="324" t="s">
        <v>26</v>
      </c>
      <c r="E8" s="324" t="s">
        <v>27</v>
      </c>
      <c r="F8" s="324" t="s">
        <v>12</v>
      </c>
      <c r="G8" s="324" t="s">
        <v>13</v>
      </c>
      <c r="H8" s="324" t="s">
        <v>14</v>
      </c>
      <c r="I8" s="324" t="s">
        <v>15</v>
      </c>
      <c r="J8" s="324" t="s">
        <v>16</v>
      </c>
      <c r="K8" s="324" t="s">
        <v>17</v>
      </c>
      <c r="L8" s="324" t="s">
        <v>18</v>
      </c>
      <c r="M8" s="324" t="s">
        <v>19</v>
      </c>
      <c r="N8" s="324" t="s">
        <v>497</v>
      </c>
      <c r="O8" s="324" t="s">
        <v>746</v>
      </c>
      <c r="P8" s="675" t="s">
        <v>833</v>
      </c>
      <c r="Q8" s="675" t="s">
        <v>913</v>
      </c>
      <c r="R8" s="675" t="s">
        <v>980</v>
      </c>
      <c r="S8" s="232" t="s">
        <v>730</v>
      </c>
    </row>
    <row r="9" spans="1:19" ht="17.25" x14ac:dyDescent="0.25">
      <c r="A9" s="9" t="s">
        <v>727</v>
      </c>
      <c r="B9" s="9">
        <v>6.5</v>
      </c>
      <c r="C9" s="9">
        <v>5.9</v>
      </c>
      <c r="D9" s="9">
        <v>5</v>
      </c>
      <c r="E9" s="9">
        <v>6.3</v>
      </c>
      <c r="F9" s="9">
        <v>5.5</v>
      </c>
      <c r="G9" s="9">
        <v>5.4</v>
      </c>
      <c r="H9" s="9">
        <v>5.5</v>
      </c>
      <c r="I9" s="9">
        <v>6.2</v>
      </c>
      <c r="J9" s="9">
        <v>5.7</v>
      </c>
      <c r="K9" s="9">
        <v>6.5</v>
      </c>
      <c r="L9" s="9">
        <v>5.9</v>
      </c>
      <c r="M9" s="9">
        <v>8.5</v>
      </c>
      <c r="N9" s="9">
        <v>12.9</v>
      </c>
      <c r="O9" s="27">
        <v>11.1</v>
      </c>
      <c r="P9" s="27">
        <v>9.1999999999999993</v>
      </c>
      <c r="Q9" s="27">
        <v>7.9</v>
      </c>
      <c r="R9" s="27">
        <v>8.1999999999999993</v>
      </c>
      <c r="S9" s="9"/>
    </row>
    <row r="10" spans="1:19" x14ac:dyDescent="0.25">
      <c r="A10" s="9" t="s">
        <v>381</v>
      </c>
      <c r="B10" s="9">
        <v>3</v>
      </c>
      <c r="C10" s="9">
        <v>3</v>
      </c>
      <c r="D10" s="9">
        <v>3</v>
      </c>
      <c r="E10" s="9">
        <v>3</v>
      </c>
      <c r="F10" s="9">
        <v>3</v>
      </c>
      <c r="G10" s="9">
        <v>3</v>
      </c>
      <c r="H10" s="9">
        <v>3.2</v>
      </c>
      <c r="I10" s="9">
        <v>3.1</v>
      </c>
      <c r="J10" s="9">
        <v>3.1</v>
      </c>
      <c r="K10" s="9">
        <v>2.9</v>
      </c>
      <c r="L10" s="9">
        <v>2.8</v>
      </c>
      <c r="M10" s="9">
        <v>2.8</v>
      </c>
      <c r="N10" s="29">
        <v>2.6469999999999998</v>
      </c>
      <c r="O10" s="27">
        <v>3.2</v>
      </c>
      <c r="P10" s="27">
        <v>2.7</v>
      </c>
      <c r="Q10" s="27">
        <v>2.7</v>
      </c>
      <c r="R10" s="27">
        <v>2.6</v>
      </c>
      <c r="S10" s="9"/>
    </row>
    <row r="11" spans="1:19" x14ac:dyDescent="0.25">
      <c r="A11" s="9" t="s">
        <v>382</v>
      </c>
      <c r="B11" s="9" t="s">
        <v>28</v>
      </c>
      <c r="C11" s="9" t="s">
        <v>28</v>
      </c>
      <c r="D11" s="9">
        <v>4.5999999999999996</v>
      </c>
      <c r="E11" s="9">
        <v>5.9</v>
      </c>
      <c r="F11" s="9">
        <v>5.9</v>
      </c>
      <c r="G11" s="9">
        <v>5.4</v>
      </c>
      <c r="H11" s="9">
        <v>5.3</v>
      </c>
      <c r="I11" s="9">
        <v>6</v>
      </c>
      <c r="J11" s="9">
        <v>5.6</v>
      </c>
      <c r="K11" s="9">
        <v>6.4</v>
      </c>
      <c r="L11" s="9">
        <v>5.9</v>
      </c>
      <c r="M11" s="9">
        <v>8</v>
      </c>
      <c r="N11" s="29">
        <v>12.984</v>
      </c>
      <c r="O11" s="27">
        <v>11.1</v>
      </c>
      <c r="P11" s="27">
        <v>9.1999999999999993</v>
      </c>
      <c r="Q11" s="27">
        <v>7.9</v>
      </c>
      <c r="R11" s="27">
        <v>8.1999999999999993</v>
      </c>
      <c r="S11" s="9"/>
    </row>
    <row r="12" spans="1:19" x14ac:dyDescent="0.25">
      <c r="A12" s="9" t="s">
        <v>383</v>
      </c>
      <c r="B12" s="9" t="s">
        <v>28</v>
      </c>
      <c r="C12" s="9" t="s">
        <v>28</v>
      </c>
      <c r="D12" s="9">
        <v>3.5</v>
      </c>
      <c r="E12" s="9">
        <v>4.5999999999999996</v>
      </c>
      <c r="F12" s="9">
        <v>4.5</v>
      </c>
      <c r="G12" s="9">
        <v>4.0999999999999996</v>
      </c>
      <c r="H12" s="9">
        <v>4.9000000000000004</v>
      </c>
      <c r="I12" s="9">
        <v>5.5</v>
      </c>
      <c r="J12" s="9">
        <v>2</v>
      </c>
      <c r="K12" s="9">
        <v>3.9</v>
      </c>
      <c r="L12" s="9">
        <v>3.4</v>
      </c>
      <c r="M12" s="9">
        <v>6</v>
      </c>
      <c r="N12" s="29">
        <v>1.3</v>
      </c>
      <c r="O12" s="27">
        <v>1.3</v>
      </c>
      <c r="P12" s="27">
        <v>5.9</v>
      </c>
      <c r="Q12" s="27">
        <v>4.5999999999999996</v>
      </c>
      <c r="R12" s="27">
        <v>4.7</v>
      </c>
      <c r="S12" s="9"/>
    </row>
    <row r="13" spans="1:19" ht="12.75" customHeight="1" x14ac:dyDescent="0.25">
      <c r="A13" s="25" t="s">
        <v>743</v>
      </c>
    </row>
    <row r="14" spans="1:19" ht="12.75" customHeight="1" x14ac:dyDescent="0.25">
      <c r="A14" s="25" t="s">
        <v>379</v>
      </c>
    </row>
    <row r="15" spans="1:19" ht="12.75" customHeight="1" x14ac:dyDescent="0.25">
      <c r="A15" s="25" t="s">
        <v>380</v>
      </c>
    </row>
    <row r="16" spans="1:19" s="100" customFormat="1" ht="6.75" customHeight="1" x14ac:dyDescent="0.25">
      <c r="A16" s="99"/>
    </row>
    <row r="17" spans="1:21" x14ac:dyDescent="0.25">
      <c r="A17" s="25"/>
    </row>
    <row r="18" spans="1:21" ht="21" x14ac:dyDescent="0.35">
      <c r="A18" s="732" t="s">
        <v>1060</v>
      </c>
      <c r="B18" s="732"/>
      <c r="C18" s="732"/>
      <c r="D18" s="732"/>
      <c r="E18" s="732"/>
      <c r="F18" s="732"/>
      <c r="G18" s="732"/>
      <c r="H18" s="732"/>
      <c r="I18" s="732"/>
      <c r="J18" s="732"/>
      <c r="K18" s="732"/>
      <c r="L18" s="732"/>
      <c r="M18" s="732"/>
      <c r="N18" s="732"/>
      <c r="O18" s="732"/>
      <c r="P18" s="732"/>
      <c r="Q18" s="732"/>
      <c r="R18" s="732"/>
      <c r="S18" s="732"/>
    </row>
    <row r="19" spans="1:21" ht="33.75" customHeight="1" x14ac:dyDescent="0.25">
      <c r="A19" s="733" t="s">
        <v>1061</v>
      </c>
      <c r="B19" s="733"/>
      <c r="C19" s="733"/>
      <c r="D19" s="733"/>
      <c r="E19" s="733"/>
      <c r="F19" s="733"/>
      <c r="G19" s="733"/>
      <c r="H19" s="733"/>
      <c r="I19" s="733"/>
      <c r="J19" s="733"/>
      <c r="K19" s="733"/>
      <c r="L19" s="733"/>
      <c r="M19" s="733"/>
      <c r="N19" s="733"/>
      <c r="O19" s="733"/>
      <c r="P19" s="733"/>
      <c r="Q19" s="733"/>
      <c r="R19" s="733"/>
      <c r="S19" s="733"/>
    </row>
    <row r="20" spans="1:21" ht="15.75" x14ac:dyDescent="0.25">
      <c r="A20" s="734" t="s">
        <v>822</v>
      </c>
      <c r="B20" s="734"/>
      <c r="C20" s="734"/>
      <c r="D20" s="734"/>
      <c r="E20" s="734"/>
      <c r="F20" s="734"/>
      <c r="G20" s="734"/>
      <c r="H20" s="734"/>
      <c r="I20" s="734"/>
      <c r="J20" s="734"/>
      <c r="K20" s="734"/>
      <c r="L20" s="734"/>
      <c r="M20" s="734"/>
      <c r="N20" s="734"/>
      <c r="O20" s="734"/>
      <c r="P20" s="734"/>
      <c r="Q20" s="734"/>
      <c r="R20" s="734"/>
      <c r="S20" s="734"/>
    </row>
    <row r="21" spans="1:21" x14ac:dyDescent="0.25">
      <c r="A21" s="735" t="s">
        <v>823</v>
      </c>
      <c r="B21" s="735"/>
      <c r="C21" s="735"/>
      <c r="D21" s="735"/>
      <c r="E21" s="735"/>
      <c r="F21" s="735"/>
      <c r="G21" s="735"/>
      <c r="H21" s="735"/>
      <c r="I21" s="735"/>
      <c r="J21" s="735"/>
      <c r="K21" s="735"/>
      <c r="L21" s="735"/>
      <c r="M21" s="735"/>
      <c r="N21" s="735"/>
      <c r="O21" s="735"/>
      <c r="P21" s="735"/>
      <c r="Q21" s="735"/>
      <c r="R21" s="735"/>
      <c r="S21" s="735"/>
    </row>
    <row r="22" spans="1:21" ht="15.75" x14ac:dyDescent="0.25">
      <c r="A22" s="734" t="s">
        <v>824</v>
      </c>
      <c r="B22" s="734"/>
      <c r="C22" s="734"/>
      <c r="D22" s="734"/>
      <c r="E22" s="734"/>
      <c r="F22" s="734"/>
      <c r="G22" s="734"/>
      <c r="H22" s="734"/>
      <c r="I22" s="734"/>
      <c r="J22" s="734"/>
      <c r="K22" s="734"/>
      <c r="L22" s="734"/>
      <c r="M22" s="734"/>
      <c r="N22" s="734"/>
      <c r="O22" s="734"/>
      <c r="P22" s="734"/>
      <c r="Q22" s="734"/>
      <c r="R22" s="734"/>
      <c r="S22" s="734"/>
    </row>
    <row r="23" spans="1:21" s="2" customFormat="1" x14ac:dyDescent="0.25">
      <c r="A23" s="734" t="s">
        <v>825</v>
      </c>
      <c r="B23" s="734"/>
      <c r="C23" s="734"/>
      <c r="D23" s="734"/>
      <c r="E23" s="734"/>
      <c r="F23" s="734"/>
      <c r="G23" s="734"/>
      <c r="H23" s="734"/>
      <c r="I23" s="734"/>
      <c r="J23" s="734"/>
      <c r="K23" s="734"/>
      <c r="L23" s="734"/>
      <c r="M23" s="734"/>
      <c r="N23" s="734"/>
      <c r="O23" s="734"/>
      <c r="P23" s="734"/>
      <c r="Q23" s="734"/>
      <c r="R23" s="734"/>
      <c r="S23" s="734"/>
      <c r="T23"/>
      <c r="U23"/>
    </row>
    <row r="24" spans="1:21" x14ac:dyDescent="0.25">
      <c r="A24" s="88" t="s">
        <v>691</v>
      </c>
      <c r="B24" s="60"/>
      <c r="C24" s="324" t="s">
        <v>25</v>
      </c>
      <c r="D24" s="324" t="s">
        <v>26</v>
      </c>
      <c r="E24" s="324" t="s">
        <v>27</v>
      </c>
      <c r="F24" s="324" t="s">
        <v>12</v>
      </c>
      <c r="G24" s="324" t="s">
        <v>13</v>
      </c>
      <c r="H24" s="324" t="s">
        <v>14</v>
      </c>
      <c r="I24" s="324" t="s">
        <v>15</v>
      </c>
      <c r="J24" s="324" t="s">
        <v>16</v>
      </c>
      <c r="K24" s="324" t="s">
        <v>17</v>
      </c>
      <c r="L24" s="324" t="s">
        <v>18</v>
      </c>
      <c r="M24" s="324" t="s">
        <v>19</v>
      </c>
      <c r="N24" s="324" t="s">
        <v>497</v>
      </c>
      <c r="O24" s="324" t="s">
        <v>746</v>
      </c>
      <c r="P24" s="675" t="s">
        <v>833</v>
      </c>
      <c r="Q24" s="675" t="s">
        <v>913</v>
      </c>
      <c r="R24" s="675" t="s">
        <v>980</v>
      </c>
      <c r="S24" s="61" t="s">
        <v>730</v>
      </c>
    </row>
    <row r="25" spans="1:21" x14ac:dyDescent="0.25">
      <c r="A25" s="27" t="s">
        <v>692</v>
      </c>
      <c r="B25" s="27"/>
      <c r="C25" s="49">
        <v>8.8770000000000007</v>
      </c>
      <c r="D25" s="89">
        <v>10.113</v>
      </c>
      <c r="E25" s="89">
        <v>15.066000000000001</v>
      </c>
      <c r="F25" s="49">
        <v>14.226000000000001</v>
      </c>
      <c r="G25" s="49">
        <v>14.957000000000001</v>
      </c>
      <c r="H25" s="49">
        <v>16.347000000000001</v>
      </c>
      <c r="I25" s="49">
        <v>14.93</v>
      </c>
      <c r="J25" s="49">
        <v>23.306999999999999</v>
      </c>
      <c r="K25" s="49">
        <v>7.0339999999999998</v>
      </c>
      <c r="L25" s="49">
        <v>13.202</v>
      </c>
      <c r="M25" s="85">
        <v>19</v>
      </c>
      <c r="N25" s="85">
        <v>23</v>
      </c>
      <c r="O25" s="49">
        <v>18.3</v>
      </c>
      <c r="P25" s="49">
        <v>31</v>
      </c>
      <c r="Q25" s="49">
        <v>32.299999999999997</v>
      </c>
      <c r="R25" s="49">
        <v>35.265000000000001</v>
      </c>
      <c r="S25" s="9"/>
    </row>
    <row r="26" spans="1:21" x14ac:dyDescent="0.25">
      <c r="A26" s="27" t="s">
        <v>729</v>
      </c>
      <c r="B26" s="27"/>
      <c r="C26" s="27">
        <v>5</v>
      </c>
      <c r="D26" s="27">
        <v>5</v>
      </c>
      <c r="E26" s="27">
        <v>5</v>
      </c>
      <c r="F26" s="27">
        <v>5</v>
      </c>
      <c r="G26" s="27">
        <v>10</v>
      </c>
      <c r="H26" s="27">
        <v>10</v>
      </c>
      <c r="I26" s="27">
        <v>10</v>
      </c>
      <c r="J26" s="27">
        <v>10</v>
      </c>
      <c r="K26" s="27">
        <v>0</v>
      </c>
      <c r="L26" s="27">
        <v>5</v>
      </c>
      <c r="M26" s="39">
        <v>10</v>
      </c>
      <c r="N26" s="39">
        <v>5.2</v>
      </c>
      <c r="O26" s="27">
        <v>21.5</v>
      </c>
      <c r="P26" s="27">
        <v>29</v>
      </c>
      <c r="Q26" s="27">
        <v>12.5</v>
      </c>
      <c r="R26" s="27">
        <v>4.5999999999999996</v>
      </c>
      <c r="S26" s="9"/>
    </row>
    <row r="27" spans="1:21" x14ac:dyDescent="0.25">
      <c r="A27" s="27" t="s">
        <v>693</v>
      </c>
      <c r="B27" s="27"/>
      <c r="C27" s="27"/>
      <c r="D27" s="27"/>
      <c r="E27" s="27"/>
      <c r="F27" s="27">
        <v>15.2</v>
      </c>
      <c r="G27" s="27">
        <v>15.7</v>
      </c>
      <c r="H27" s="27">
        <v>16.100000000000001</v>
      </c>
      <c r="I27" s="27">
        <v>15</v>
      </c>
      <c r="J27" s="27">
        <v>14.6</v>
      </c>
      <c r="K27" s="27">
        <v>15.4</v>
      </c>
      <c r="L27" s="49">
        <v>0.38200000000000001</v>
      </c>
      <c r="M27" s="49">
        <v>0.45400000000000001</v>
      </c>
      <c r="N27" s="49">
        <v>0.48199999999999998</v>
      </c>
      <c r="O27" s="49">
        <v>0.5</v>
      </c>
      <c r="P27" s="49">
        <v>0.5</v>
      </c>
      <c r="Q27" s="49">
        <v>0.5</v>
      </c>
      <c r="R27" s="49">
        <v>0.45100000000000001</v>
      </c>
      <c r="S27" s="9"/>
    </row>
    <row r="28" spans="1:21" x14ac:dyDescent="0.25">
      <c r="A28" s="9" t="s">
        <v>694</v>
      </c>
      <c r="B28" s="9"/>
      <c r="C28" s="9">
        <v>25.7</v>
      </c>
      <c r="D28" s="9">
        <v>26.7</v>
      </c>
      <c r="E28" s="9">
        <v>26.8</v>
      </c>
      <c r="F28" s="9">
        <v>17.399999999999999</v>
      </c>
      <c r="G28" s="79">
        <v>19</v>
      </c>
      <c r="H28" s="79">
        <v>20</v>
      </c>
      <c r="I28" s="79">
        <v>18.5</v>
      </c>
      <c r="J28" s="79">
        <v>15.7</v>
      </c>
      <c r="K28" s="9">
        <v>17.100000000000001</v>
      </c>
      <c r="L28" s="9">
        <v>17</v>
      </c>
      <c r="M28" s="29">
        <v>13.250999999999999</v>
      </c>
      <c r="N28" s="29">
        <v>17.582000000000001</v>
      </c>
      <c r="O28" s="9">
        <v>13.1</v>
      </c>
      <c r="P28" s="9">
        <v>13.1</v>
      </c>
      <c r="Q28" s="444">
        <v>12.6</v>
      </c>
      <c r="R28" s="444">
        <v>10.5</v>
      </c>
      <c r="S28" s="9"/>
    </row>
    <row r="29" spans="1:21" x14ac:dyDescent="0.25">
      <c r="A29" s="32" t="s">
        <v>826</v>
      </c>
      <c r="B29" s="24"/>
      <c r="C29" s="24"/>
      <c r="D29" s="24"/>
      <c r="E29" s="24"/>
      <c r="F29" s="24"/>
      <c r="G29" s="50"/>
      <c r="H29" s="51"/>
      <c r="I29" s="5"/>
      <c r="J29" s="50"/>
      <c r="K29" s="5"/>
      <c r="L29" s="5"/>
      <c r="M29" s="5"/>
    </row>
    <row r="30" spans="1:21" x14ac:dyDescent="0.25">
      <c r="A30" s="32" t="s">
        <v>728</v>
      </c>
      <c r="B30" s="24"/>
      <c r="C30" s="24"/>
      <c r="D30" s="24"/>
      <c r="E30" s="24"/>
      <c r="F30" s="24"/>
      <c r="G30" s="24"/>
      <c r="H30" s="24"/>
      <c r="I30" s="24"/>
      <c r="J30" s="24"/>
      <c r="K30" s="24"/>
      <c r="L30" s="24"/>
      <c r="M30" s="24"/>
    </row>
    <row r="31" spans="1:21" x14ac:dyDescent="0.25">
      <c r="A31" s="34" t="s">
        <v>827</v>
      </c>
      <c r="B31" s="33"/>
      <c r="C31" s="33"/>
      <c r="D31" s="33"/>
      <c r="E31" s="33"/>
      <c r="F31" s="33"/>
      <c r="G31" s="33"/>
      <c r="H31" s="33"/>
      <c r="I31" s="33"/>
      <c r="J31" s="33"/>
      <c r="K31" s="33"/>
      <c r="L31" s="33"/>
      <c r="M31" s="24"/>
    </row>
    <row r="32" spans="1:21" x14ac:dyDescent="0.25">
      <c r="A32" s="25" t="s">
        <v>384</v>
      </c>
      <c r="B32" s="33"/>
      <c r="C32" s="33"/>
      <c r="D32" s="33"/>
      <c r="E32" s="33"/>
      <c r="F32" s="33"/>
      <c r="G32" s="33"/>
      <c r="H32" s="33"/>
      <c r="I32" s="33"/>
      <c r="J32" s="33"/>
      <c r="K32" s="33"/>
      <c r="L32" s="33"/>
      <c r="M32" s="24"/>
    </row>
    <row r="33" spans="1:19" s="100" customFormat="1" ht="6.75" customHeight="1" x14ac:dyDescent="0.25">
      <c r="A33" s="99"/>
    </row>
    <row r="34" spans="1:19" x14ac:dyDescent="0.25">
      <c r="A34" s="25"/>
    </row>
    <row r="35" spans="1:19" ht="21" x14ac:dyDescent="0.35">
      <c r="A35" s="729" t="s">
        <v>386</v>
      </c>
      <c r="B35" s="730"/>
      <c r="C35" s="730"/>
      <c r="D35" s="730"/>
      <c r="E35" s="730"/>
      <c r="F35" s="730"/>
      <c r="G35" s="730"/>
      <c r="H35" s="730"/>
      <c r="I35" s="730"/>
      <c r="J35" s="730"/>
      <c r="K35" s="730"/>
      <c r="L35" s="730"/>
      <c r="M35" s="730"/>
      <c r="N35" s="730"/>
      <c r="O35" s="730"/>
      <c r="P35" s="730"/>
      <c r="Q35" s="730"/>
      <c r="R35" s="730"/>
      <c r="S35" s="731"/>
    </row>
    <row r="36" spans="1:19" ht="20.100000000000001" customHeight="1" x14ac:dyDescent="0.25">
      <c r="A36" s="736" t="s">
        <v>385</v>
      </c>
      <c r="B36" s="737"/>
      <c r="C36" s="737"/>
      <c r="D36" s="737"/>
      <c r="E36" s="737"/>
      <c r="F36" s="737"/>
      <c r="G36" s="737"/>
      <c r="H36" s="737"/>
      <c r="I36" s="737"/>
      <c r="J36" s="737"/>
      <c r="K36" s="737"/>
      <c r="L36" s="737"/>
      <c r="M36" s="737"/>
      <c r="N36" s="737"/>
      <c r="O36" s="737"/>
      <c r="P36" s="737"/>
      <c r="Q36" s="737"/>
      <c r="R36" s="737"/>
      <c r="S36" s="738"/>
    </row>
    <row r="37" spans="1:19" x14ac:dyDescent="0.25">
      <c r="A37" s="17"/>
      <c r="B37" s="17"/>
      <c r="C37" s="41" t="s">
        <v>25</v>
      </c>
      <c r="D37" s="41" t="s">
        <v>26</v>
      </c>
      <c r="E37" s="41" t="s">
        <v>27</v>
      </c>
      <c r="F37" s="41" t="s">
        <v>12</v>
      </c>
      <c r="G37" s="41" t="s">
        <v>13</v>
      </c>
      <c r="H37" s="41" t="s">
        <v>14</v>
      </c>
      <c r="I37" s="41" t="s">
        <v>15</v>
      </c>
      <c r="J37" s="41" t="s">
        <v>16</v>
      </c>
      <c r="K37" s="41" t="s">
        <v>17</v>
      </c>
      <c r="L37" s="41" t="s">
        <v>18</v>
      </c>
      <c r="M37" s="41" t="s">
        <v>19</v>
      </c>
      <c r="N37" s="41" t="s">
        <v>497</v>
      </c>
      <c r="O37" s="41" t="s">
        <v>746</v>
      </c>
      <c r="P37" s="676" t="s">
        <v>833</v>
      </c>
      <c r="Q37" s="676" t="s">
        <v>913</v>
      </c>
      <c r="R37" s="676" t="s">
        <v>980</v>
      </c>
      <c r="S37" s="17" t="s">
        <v>730</v>
      </c>
    </row>
    <row r="38" spans="1:19" x14ac:dyDescent="0.25">
      <c r="A38" s="9" t="s">
        <v>388</v>
      </c>
      <c r="B38" s="9"/>
      <c r="C38" s="9">
        <v>45.7</v>
      </c>
      <c r="D38" s="9">
        <v>46.1</v>
      </c>
      <c r="E38" s="9">
        <v>46.1</v>
      </c>
      <c r="F38" s="9">
        <v>50.7</v>
      </c>
      <c r="G38" s="9">
        <v>52.6</v>
      </c>
      <c r="H38" s="9">
        <v>57.1</v>
      </c>
      <c r="I38" s="9">
        <v>61.8</v>
      </c>
      <c r="J38" s="9">
        <v>62.3</v>
      </c>
      <c r="K38" s="9">
        <v>69.099999999999994</v>
      </c>
      <c r="L38" s="9">
        <v>72.400000000000006</v>
      </c>
      <c r="M38" s="9">
        <v>79.8</v>
      </c>
      <c r="N38" s="35">
        <v>92.236000000000004</v>
      </c>
      <c r="O38" s="27">
        <v>86.5</v>
      </c>
      <c r="P38" s="27">
        <v>91.5</v>
      </c>
      <c r="Q38" s="27">
        <v>98.2</v>
      </c>
      <c r="R38" s="27">
        <v>105.4</v>
      </c>
      <c r="S38" s="9"/>
    </row>
    <row r="39" spans="1:19" x14ac:dyDescent="0.25">
      <c r="A39" s="9" t="s">
        <v>389</v>
      </c>
      <c r="B39" s="9"/>
      <c r="C39" s="9">
        <v>51.3</v>
      </c>
      <c r="D39" s="9">
        <v>46.8</v>
      </c>
      <c r="E39" s="9">
        <v>46.7</v>
      </c>
      <c r="F39" s="9">
        <v>46</v>
      </c>
      <c r="G39" s="9">
        <v>49.3</v>
      </c>
      <c r="H39" s="9">
        <v>54.7</v>
      </c>
      <c r="I39" s="9">
        <v>56</v>
      </c>
      <c r="J39" s="9">
        <v>59.7</v>
      </c>
      <c r="K39" s="9">
        <v>69.599999999999994</v>
      </c>
      <c r="L39" s="9">
        <v>65.5</v>
      </c>
      <c r="M39" s="9">
        <v>76.400000000000006</v>
      </c>
      <c r="N39" s="35">
        <v>85</v>
      </c>
      <c r="O39" s="27">
        <v>88.5</v>
      </c>
      <c r="P39" s="27">
        <v>85.9</v>
      </c>
      <c r="Q39" s="27">
        <v>95.1</v>
      </c>
      <c r="R39" s="27">
        <v>101.2</v>
      </c>
      <c r="S39" s="9"/>
    </row>
    <row r="40" spans="1:19" x14ac:dyDescent="0.25">
      <c r="A40" s="9" t="s">
        <v>390</v>
      </c>
      <c r="B40" s="9"/>
      <c r="C40" s="9">
        <v>10.9</v>
      </c>
      <c r="D40" s="9">
        <v>10.1</v>
      </c>
      <c r="E40" s="9">
        <v>11.9</v>
      </c>
      <c r="F40" s="9">
        <v>12</v>
      </c>
      <c r="G40" s="9">
        <v>13.4</v>
      </c>
      <c r="H40" s="9">
        <v>16.3</v>
      </c>
      <c r="I40" s="9">
        <v>15.7</v>
      </c>
      <c r="J40" s="9">
        <v>16.7</v>
      </c>
      <c r="K40" s="9">
        <v>20</v>
      </c>
      <c r="L40" s="9">
        <v>17.2</v>
      </c>
      <c r="M40" s="9">
        <v>22.7</v>
      </c>
      <c r="N40" s="35">
        <v>25.472000000000001</v>
      </c>
      <c r="O40" s="27">
        <v>26.8</v>
      </c>
      <c r="P40" s="27">
        <v>22.9</v>
      </c>
      <c r="Q40" s="27">
        <v>27.1</v>
      </c>
      <c r="R40" s="27">
        <v>26.1</v>
      </c>
      <c r="S40" s="9"/>
    </row>
    <row r="41" spans="1:19" x14ac:dyDescent="0.25">
      <c r="A41" s="25" t="s">
        <v>387</v>
      </c>
    </row>
    <row r="42" spans="1:19" s="100" customFormat="1" ht="6.75" customHeight="1" x14ac:dyDescent="0.25">
      <c r="A42" s="99"/>
    </row>
    <row r="44" spans="1:19" ht="21" x14ac:dyDescent="0.35">
      <c r="A44" s="101" t="s">
        <v>505</v>
      </c>
      <c r="B44" s="36"/>
      <c r="C44" s="37"/>
      <c r="D44" s="37"/>
      <c r="E44" s="37"/>
      <c r="F44" s="37"/>
      <c r="G44" s="37"/>
      <c r="H44" s="37"/>
      <c r="I44" s="37"/>
      <c r="J44" s="37"/>
      <c r="K44" s="37"/>
      <c r="L44" s="37"/>
      <c r="M44" s="37"/>
      <c r="N44" s="38"/>
    </row>
    <row r="45" spans="1:19" ht="39.950000000000003" customHeight="1" x14ac:dyDescent="0.25">
      <c r="A45" s="725" t="s">
        <v>828</v>
      </c>
      <c r="B45" s="726"/>
      <c r="C45" s="726"/>
      <c r="D45" s="726"/>
      <c r="E45" s="726"/>
      <c r="F45" s="726"/>
      <c r="G45" s="726"/>
      <c r="H45" s="726"/>
      <c r="I45" s="726"/>
      <c r="J45" s="726"/>
      <c r="K45" s="726"/>
      <c r="L45" s="726"/>
      <c r="M45" s="726"/>
      <c r="N45" s="727"/>
    </row>
    <row r="46" spans="1:19" x14ac:dyDescent="0.25">
      <c r="A46" s="17"/>
      <c r="B46" s="719" t="s">
        <v>391</v>
      </c>
      <c r="C46" s="720"/>
      <c r="D46" s="720"/>
      <c r="E46" s="720"/>
      <c r="F46" s="721"/>
      <c r="G46" s="719" t="s">
        <v>392</v>
      </c>
      <c r="H46" s="720"/>
      <c r="I46" s="720"/>
      <c r="J46" s="720"/>
      <c r="K46" s="720"/>
      <c r="L46" s="721"/>
      <c r="M46" s="719" t="s">
        <v>393</v>
      </c>
      <c r="N46" s="721"/>
    </row>
    <row r="47" spans="1:19" x14ac:dyDescent="0.25">
      <c r="A47" s="9" t="s">
        <v>506</v>
      </c>
      <c r="B47" s="722">
        <v>1.6</v>
      </c>
      <c r="C47" s="723"/>
      <c r="D47" s="723"/>
      <c r="E47" s="723"/>
      <c r="F47" s="724"/>
      <c r="G47" s="722">
        <v>3.9</v>
      </c>
      <c r="H47" s="723"/>
      <c r="I47" s="723"/>
      <c r="J47" s="723"/>
      <c r="K47" s="723"/>
      <c r="L47" s="724"/>
      <c r="M47" s="722">
        <v>3.7</v>
      </c>
      <c r="N47" s="724"/>
    </row>
    <row r="48" spans="1:19" x14ac:dyDescent="0.25">
      <c r="A48" s="25" t="s">
        <v>394</v>
      </c>
    </row>
    <row r="51" spans="16:22" ht="21" x14ac:dyDescent="0.35">
      <c r="P51" s="443"/>
      <c r="Q51" s="443"/>
      <c r="R51" s="443"/>
      <c r="S51" s="443"/>
      <c r="T51" s="33"/>
      <c r="U51" s="33"/>
      <c r="V51" s="33"/>
    </row>
  </sheetData>
  <mergeCells count="18">
    <mergeCell ref="A45:N45"/>
    <mergeCell ref="A4:N4"/>
    <mergeCell ref="A6:S6"/>
    <mergeCell ref="A7:S7"/>
    <mergeCell ref="A18:S18"/>
    <mergeCell ref="A19:S19"/>
    <mergeCell ref="A20:S20"/>
    <mergeCell ref="A21:S21"/>
    <mergeCell ref="A22:S22"/>
    <mergeCell ref="A23:S23"/>
    <mergeCell ref="A35:S35"/>
    <mergeCell ref="A36:S36"/>
    <mergeCell ref="B46:F46"/>
    <mergeCell ref="G46:L46"/>
    <mergeCell ref="M46:N46"/>
    <mergeCell ref="B47:F47"/>
    <mergeCell ref="G47:L47"/>
    <mergeCell ref="M47:N47"/>
  </mergeCells>
  <pageMargins left="0.25590551181102361" right="0.25590551181102361" top="0.39370078740157477" bottom="0.39370078740157477" header="0.3" footer="0.3"/>
  <pageSetup paperSize="9" scale="61" orientation="landscape" r:id="rId1"/>
  <drawing r:id="rId2"/>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Funding'!B9:R9</xm:f>
              <xm:sqref>S9</xm:sqref>
            </x14:sparkline>
            <x14:sparkline>
              <xm:f>'Public Sector Funding'!B10:R10</xm:f>
              <xm:sqref>S10</xm:sqref>
            </x14:sparkline>
            <x14:sparkline>
              <xm:f>'Public Sector Funding'!B11:R11</xm:f>
              <xm:sqref>S11</xm:sqref>
            </x14:sparkline>
            <x14:sparkline>
              <xm:f>'Public Sector Funding'!B12:R12</xm:f>
              <xm:sqref>S12</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Funding'!C25:R25</xm:f>
              <xm:sqref>S25</xm:sqref>
            </x14:sparkline>
            <x14:sparkline>
              <xm:f>'Public Sector Funding'!C26:R26</xm:f>
              <xm:sqref>S26</xm:sqref>
            </x14:sparkline>
            <x14:sparkline>
              <xm:f>'Public Sector Funding'!C27:R27</xm:f>
              <xm:sqref>S27</xm:sqref>
            </x14:sparkline>
            <x14:sparkline>
              <xm:f>'Public Sector Funding'!C28:R28</xm:f>
              <xm:sqref>S28</xm:sqref>
            </x14:sparkline>
          </x14:sparklines>
        </x14:sparklineGroup>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'Public Sector Funding'!C38:R38</xm:f>
              <xm:sqref>S38</xm:sqref>
            </x14:sparkline>
            <x14:sparkline>
              <xm:f>'Public Sector Funding'!C39:R39</xm:f>
              <xm:sqref>S39</xm:sqref>
            </x14:sparkline>
            <x14:sparkline>
              <xm:f>'Public Sector Funding'!C40:R40</xm:f>
              <xm:sqref>S40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V40"/>
  <sheetViews>
    <sheetView showRowColHeaders="0" zoomScaleNormal="100" workbookViewId="0"/>
  </sheetViews>
  <sheetFormatPr defaultRowHeight="15" x14ac:dyDescent="0.25"/>
  <cols>
    <col min="1" max="1" width="61.7109375" customWidth="1"/>
    <col min="2" max="2" width="60.7109375" bestFit="1" customWidth="1"/>
    <col min="3" max="4" width="12.5703125" customWidth="1"/>
    <col min="5" max="11" width="13" customWidth="1"/>
    <col min="12" max="12" width="12.5703125" customWidth="1"/>
    <col min="13" max="14" width="11.85546875" customWidth="1"/>
    <col min="15" max="18" width="12.28515625" customWidth="1"/>
    <col min="19" max="19" width="16.42578125" customWidth="1"/>
    <col min="20" max="20" width="12.28515625" customWidth="1"/>
    <col min="21" max="21" width="21.28515625" customWidth="1"/>
    <col min="22" max="16384" width="9.140625" style="24"/>
  </cols>
  <sheetData>
    <row r="1" spans="1:22" ht="15" customHeight="1" x14ac:dyDescent="0.25"/>
    <row r="2" spans="1:22" ht="15" customHeight="1" x14ac:dyDescent="0.25"/>
    <row r="3" spans="1:22" ht="26.25" x14ac:dyDescent="0.4">
      <c r="A3" s="16" t="s">
        <v>395</v>
      </c>
      <c r="B3" s="16"/>
    </row>
    <row r="4" spans="1:22" ht="50.25" customHeight="1" x14ac:dyDescent="0.25">
      <c r="A4" s="728" t="s">
        <v>829</v>
      </c>
      <c r="B4" s="728"/>
      <c r="C4" s="728"/>
      <c r="D4" s="728"/>
      <c r="E4" s="728"/>
      <c r="F4" s="728"/>
      <c r="G4" s="728"/>
      <c r="H4" s="728"/>
      <c r="I4" s="728"/>
      <c r="J4" s="728"/>
      <c r="K4" s="728"/>
      <c r="L4" s="728"/>
      <c r="M4" s="728"/>
      <c r="N4" s="728"/>
      <c r="O4" s="728"/>
      <c r="P4" s="728"/>
      <c r="Q4" s="728"/>
    </row>
    <row r="5" spans="1:22" x14ac:dyDescent="0.25">
      <c r="C5" s="24"/>
      <c r="D5" s="24"/>
      <c r="E5" s="24"/>
      <c r="F5" s="24"/>
      <c r="G5" s="24"/>
      <c r="H5" s="24"/>
      <c r="I5" s="24"/>
      <c r="J5" s="24"/>
      <c r="K5" s="24"/>
      <c r="L5" s="24"/>
      <c r="M5" s="24"/>
      <c r="N5" s="24"/>
      <c r="O5" s="24"/>
      <c r="P5" s="24"/>
      <c r="Q5" s="24"/>
    </row>
    <row r="6" spans="1:22" ht="21" x14ac:dyDescent="0.35">
      <c r="A6" s="93" t="s">
        <v>551</v>
      </c>
      <c r="B6" s="94"/>
      <c r="C6" s="94"/>
      <c r="D6" s="94"/>
      <c r="E6" s="94"/>
      <c r="F6" s="94"/>
      <c r="G6" s="94"/>
      <c r="H6" s="94"/>
      <c r="I6" s="94"/>
      <c r="J6" s="94"/>
      <c r="K6" s="94"/>
      <c r="L6" s="94"/>
      <c r="M6" s="94"/>
      <c r="N6" s="94"/>
      <c r="O6" s="94"/>
      <c r="P6" s="94"/>
      <c r="Q6" s="94"/>
      <c r="R6" s="94"/>
      <c r="S6" s="94"/>
      <c r="T6" s="94"/>
      <c r="U6" s="95"/>
    </row>
    <row r="7" spans="1:22" x14ac:dyDescent="0.25">
      <c r="A7" s="594" t="s">
        <v>552</v>
      </c>
      <c r="B7" s="61" t="s">
        <v>1043</v>
      </c>
      <c r="C7" s="324" t="s">
        <v>10</v>
      </c>
      <c r="D7" s="324" t="s">
        <v>348</v>
      </c>
      <c r="E7" s="324" t="s">
        <v>11</v>
      </c>
      <c r="F7" s="324" t="s">
        <v>25</v>
      </c>
      <c r="G7" s="324" t="s">
        <v>26</v>
      </c>
      <c r="H7" s="324" t="s">
        <v>27</v>
      </c>
      <c r="I7" s="324" t="s">
        <v>12</v>
      </c>
      <c r="J7" s="324" t="s">
        <v>13</v>
      </c>
      <c r="K7" s="324" t="s">
        <v>14</v>
      </c>
      <c r="L7" s="324" t="s">
        <v>15</v>
      </c>
      <c r="M7" s="324" t="s">
        <v>16</v>
      </c>
      <c r="N7" s="324" t="s">
        <v>17</v>
      </c>
      <c r="O7" s="324" t="s">
        <v>18</v>
      </c>
      <c r="P7" s="324" t="s">
        <v>19</v>
      </c>
      <c r="Q7" s="324" t="s">
        <v>497</v>
      </c>
      <c r="R7" s="324" t="s">
        <v>746</v>
      </c>
      <c r="S7" s="324" t="s">
        <v>833</v>
      </c>
      <c r="T7" s="671" t="s">
        <v>913</v>
      </c>
      <c r="U7" s="677" t="s">
        <v>980</v>
      </c>
      <c r="V7"/>
    </row>
    <row r="8" spans="1:22" x14ac:dyDescent="0.25">
      <c r="A8" s="591" t="s">
        <v>550</v>
      </c>
      <c r="B8" s="27"/>
      <c r="C8" s="59" t="s">
        <v>125</v>
      </c>
      <c r="D8" s="59" t="s">
        <v>125</v>
      </c>
      <c r="E8" s="59" t="s">
        <v>125</v>
      </c>
      <c r="F8" s="27">
        <v>295</v>
      </c>
      <c r="G8" s="27">
        <v>315</v>
      </c>
      <c r="H8" s="27">
        <v>337.2</v>
      </c>
      <c r="I8" s="27">
        <v>357.2</v>
      </c>
      <c r="J8" s="27">
        <v>388.5</v>
      </c>
      <c r="K8" s="27">
        <v>423.1</v>
      </c>
      <c r="L8" s="27">
        <v>406.1</v>
      </c>
      <c r="M8" s="27">
        <v>412.9</v>
      </c>
      <c r="N8" s="27">
        <v>435.9</v>
      </c>
      <c r="O8" s="27">
        <v>456.9</v>
      </c>
      <c r="P8" s="27">
        <v>460.2</v>
      </c>
      <c r="Q8" s="63">
        <v>494.108</v>
      </c>
      <c r="R8" s="27">
        <v>522.1</v>
      </c>
      <c r="S8" s="27">
        <v>591.70000000000005</v>
      </c>
      <c r="T8" s="592">
        <v>594.9</v>
      </c>
      <c r="U8" s="33">
        <v>634.29999999999995</v>
      </c>
      <c r="V8"/>
    </row>
    <row r="9" spans="1:22" x14ac:dyDescent="0.25">
      <c r="A9" s="591" t="s">
        <v>389</v>
      </c>
      <c r="B9" s="27"/>
      <c r="C9" s="59" t="s">
        <v>125</v>
      </c>
      <c r="D9" s="59" t="s">
        <v>125</v>
      </c>
      <c r="E9" s="59" t="s">
        <v>125</v>
      </c>
      <c r="F9" s="27">
        <v>281</v>
      </c>
      <c r="G9" s="27">
        <v>293</v>
      </c>
      <c r="H9" s="27">
        <v>305.3</v>
      </c>
      <c r="I9" s="27">
        <v>312.8</v>
      </c>
      <c r="J9" s="27">
        <v>351.4</v>
      </c>
      <c r="K9" s="27">
        <v>396.9</v>
      </c>
      <c r="L9" s="27">
        <v>406.1</v>
      </c>
      <c r="M9" s="27">
        <v>429.5</v>
      </c>
      <c r="N9" s="27">
        <v>450</v>
      </c>
      <c r="O9" s="27">
        <v>441</v>
      </c>
      <c r="P9" s="63">
        <v>467.93700000000001</v>
      </c>
      <c r="Q9" s="63">
        <v>499.90199999999999</v>
      </c>
      <c r="R9" s="27">
        <v>540.6</v>
      </c>
      <c r="S9" s="27">
        <v>567.4</v>
      </c>
      <c r="T9" s="592">
        <v>605.5</v>
      </c>
      <c r="U9" s="33">
        <v>653.1</v>
      </c>
      <c r="V9"/>
    </row>
    <row r="10" spans="1:22" x14ac:dyDescent="0.25">
      <c r="A10" s="595"/>
      <c r="B10" s="27" t="s">
        <v>548</v>
      </c>
      <c r="C10" s="59" t="s">
        <v>125</v>
      </c>
      <c r="D10" s="59" t="s">
        <v>125</v>
      </c>
      <c r="E10" s="59" t="s">
        <v>125</v>
      </c>
      <c r="F10" s="27">
        <v>91.5</v>
      </c>
      <c r="G10" s="27">
        <v>134.5</v>
      </c>
      <c r="H10" s="27">
        <v>140.69999999999999</v>
      </c>
      <c r="I10" s="27">
        <v>143.69999999999999</v>
      </c>
      <c r="J10" s="27">
        <v>156.69999999999999</v>
      </c>
      <c r="K10" s="27">
        <v>166.9</v>
      </c>
      <c r="L10" s="27">
        <v>209.3</v>
      </c>
      <c r="M10" s="27">
        <v>223.5</v>
      </c>
      <c r="N10" s="27">
        <v>230.9</v>
      </c>
      <c r="O10" s="27">
        <v>228.3</v>
      </c>
      <c r="P10" s="27">
        <v>242.5</v>
      </c>
      <c r="Q10" s="63">
        <v>258.69400000000002</v>
      </c>
      <c r="R10" s="266">
        <v>275.60000000000002</v>
      </c>
      <c r="S10" s="266">
        <v>255.6</v>
      </c>
      <c r="T10" s="593">
        <v>278.2</v>
      </c>
      <c r="U10" s="601">
        <v>296.39999999999998</v>
      </c>
      <c r="V10" s="631"/>
    </row>
    <row r="11" spans="1:22" x14ac:dyDescent="0.25">
      <c r="A11" s="602"/>
      <c r="B11" s="596" t="s">
        <v>549</v>
      </c>
      <c r="C11" s="597" t="s">
        <v>125</v>
      </c>
      <c r="D11" s="597" t="s">
        <v>125</v>
      </c>
      <c r="E11" s="597" t="s">
        <v>125</v>
      </c>
      <c r="F11" s="596">
        <v>31.9</v>
      </c>
      <c r="G11" s="596">
        <v>38.5</v>
      </c>
      <c r="H11" s="596">
        <v>42.8</v>
      </c>
      <c r="I11" s="596">
        <v>24.1</v>
      </c>
      <c r="J11" s="596">
        <v>50</v>
      </c>
      <c r="K11" s="596">
        <v>59.9</v>
      </c>
      <c r="L11" s="596">
        <v>68.099999999999994</v>
      </c>
      <c r="M11" s="596">
        <v>61.5</v>
      </c>
      <c r="N11" s="596">
        <v>67.7</v>
      </c>
      <c r="O11" s="596">
        <v>51.8</v>
      </c>
      <c r="P11" s="596">
        <v>62.6</v>
      </c>
      <c r="Q11" s="598">
        <v>71.914000000000001</v>
      </c>
      <c r="R11" s="599">
        <v>75.2</v>
      </c>
      <c r="S11" s="599">
        <v>139.30000000000001</v>
      </c>
      <c r="T11" s="600">
        <v>138.4</v>
      </c>
      <c r="U11" s="601">
        <v>148.4</v>
      </c>
      <c r="V11" s="485">
        <f>Table2[[#This Row],[2018/19]]/U9</f>
        <v>0.22722400857449088</v>
      </c>
    </row>
    <row r="12" spans="1:22" x14ac:dyDescent="0.25">
      <c r="A12" s="25" t="s">
        <v>396</v>
      </c>
    </row>
    <row r="13" spans="1:22" ht="8.1" customHeight="1" x14ac:dyDescent="0.25">
      <c r="A13" s="99"/>
      <c r="B13" s="100"/>
      <c r="C13" s="100"/>
      <c r="D13" s="100"/>
      <c r="E13" s="100"/>
      <c r="F13" s="100"/>
      <c r="G13" s="100"/>
      <c r="H13" s="100"/>
      <c r="I13" s="100"/>
      <c r="J13" s="100"/>
      <c r="K13" s="100"/>
      <c r="L13" s="100"/>
      <c r="M13" s="100"/>
      <c r="N13" s="100"/>
      <c r="O13" s="100"/>
      <c r="P13" s="100"/>
      <c r="Q13" s="100"/>
      <c r="R13" s="100"/>
      <c r="S13" s="100"/>
      <c r="T13" s="100"/>
      <c r="U13" s="100"/>
      <c r="V13" s="100"/>
    </row>
    <row r="14" spans="1:22" x14ac:dyDescent="0.25">
      <c r="A14" s="25"/>
    </row>
    <row r="15" spans="1:22" ht="21" x14ac:dyDescent="0.35">
      <c r="A15" s="732" t="s">
        <v>695</v>
      </c>
      <c r="B15" s="732"/>
      <c r="C15" s="732"/>
      <c r="D15" s="732"/>
      <c r="E15" s="732"/>
      <c r="F15" s="732"/>
      <c r="G15" s="732"/>
      <c r="H15" s="732"/>
      <c r="I15" s="732"/>
      <c r="J15" s="732"/>
      <c r="K15" s="732"/>
      <c r="L15" s="732"/>
      <c r="M15" s="732"/>
      <c r="N15" s="732"/>
      <c r="O15" s="732"/>
      <c r="P15" s="732"/>
      <c r="Q15" s="732"/>
      <c r="R15" s="732"/>
      <c r="S15" s="732"/>
      <c r="T15" s="732"/>
      <c r="U15" s="732"/>
    </row>
    <row r="16" spans="1:22" ht="30" x14ac:dyDescent="0.25">
      <c r="A16" s="17" t="s">
        <v>553</v>
      </c>
      <c r="B16" s="18"/>
      <c r="C16" s="17">
        <v>2000</v>
      </c>
      <c r="D16" s="17">
        <v>2001</v>
      </c>
      <c r="E16" s="17">
        <v>2002</v>
      </c>
      <c r="F16" s="17">
        <v>2003</v>
      </c>
      <c r="G16" s="17">
        <v>2004</v>
      </c>
      <c r="H16" s="17">
        <v>2005</v>
      </c>
      <c r="I16" s="17">
        <v>2006</v>
      </c>
      <c r="J16" s="17">
        <v>2007</v>
      </c>
      <c r="K16" s="17">
        <v>2008</v>
      </c>
      <c r="L16" s="17">
        <v>2009</v>
      </c>
      <c r="M16" s="17">
        <v>2010</v>
      </c>
      <c r="N16" s="17">
        <v>2011</v>
      </c>
      <c r="O16" s="17">
        <v>2012</v>
      </c>
      <c r="P16" s="17">
        <v>2013</v>
      </c>
      <c r="Q16" s="17">
        <v>2014</v>
      </c>
      <c r="R16" s="17">
        <v>2015</v>
      </c>
      <c r="S16" s="20" t="s">
        <v>399</v>
      </c>
      <c r="T16" s="20" t="s">
        <v>400</v>
      </c>
      <c r="U16" s="20" t="s">
        <v>401</v>
      </c>
    </row>
    <row r="17" spans="1:22" x14ac:dyDescent="0.25">
      <c r="A17" s="9" t="s">
        <v>554</v>
      </c>
      <c r="B17" s="9"/>
      <c r="C17" s="12">
        <v>514771</v>
      </c>
      <c r="D17" s="12">
        <v>604919</v>
      </c>
      <c r="E17" s="12">
        <v>520000</v>
      </c>
      <c r="F17">
        <v>530394</v>
      </c>
      <c r="G17" s="12">
        <v>615380</v>
      </c>
      <c r="H17" s="12">
        <v>561215</v>
      </c>
      <c r="I17" s="312">
        <v>394000</v>
      </c>
      <c r="J17" s="312">
        <v>363450</v>
      </c>
      <c r="K17" s="312">
        <v>482371</v>
      </c>
      <c r="L17" s="312">
        <v>487756</v>
      </c>
      <c r="M17" s="312">
        <v>423940</v>
      </c>
      <c r="N17" s="312">
        <v>569700</v>
      </c>
      <c r="O17" s="12">
        <v>781000</v>
      </c>
      <c r="P17" s="9" t="s">
        <v>29</v>
      </c>
      <c r="Q17" s="9" t="s">
        <v>29</v>
      </c>
      <c r="R17" s="9" t="s">
        <v>29</v>
      </c>
      <c r="S17" s="9"/>
      <c r="T17" s="9"/>
      <c r="U17" s="9"/>
    </row>
    <row r="18" spans="1:22" x14ac:dyDescent="0.25">
      <c r="A18" s="17" t="s">
        <v>399</v>
      </c>
      <c r="B18" s="18"/>
      <c r="C18" s="66"/>
      <c r="D18" s="66"/>
      <c r="E18" s="66"/>
      <c r="F18" s="66"/>
      <c r="G18" s="66"/>
      <c r="H18" s="66"/>
      <c r="I18" s="66"/>
      <c r="J18" s="66"/>
      <c r="K18" s="66"/>
      <c r="L18" s="66"/>
      <c r="M18" s="66"/>
      <c r="N18" s="66"/>
      <c r="O18" s="66"/>
      <c r="P18" s="18"/>
      <c r="Q18" s="18"/>
      <c r="R18" s="18"/>
      <c r="S18" s="18"/>
      <c r="T18" s="18"/>
      <c r="U18" s="18"/>
    </row>
    <row r="19" spans="1:22" x14ac:dyDescent="0.25">
      <c r="A19" s="9" t="s">
        <v>402</v>
      </c>
      <c r="B19" s="9"/>
      <c r="C19" s="9" t="s">
        <v>125</v>
      </c>
      <c r="D19" s="9" t="s">
        <v>125</v>
      </c>
      <c r="E19" s="9" t="s">
        <v>125</v>
      </c>
      <c r="F19" s="9" t="s">
        <v>125</v>
      </c>
      <c r="G19" s="9" t="s">
        <v>125</v>
      </c>
      <c r="H19" s="9" t="s">
        <v>125</v>
      </c>
      <c r="I19" s="9" t="s">
        <v>125</v>
      </c>
      <c r="J19" s="9" t="s">
        <v>125</v>
      </c>
      <c r="K19" s="9" t="s">
        <v>125</v>
      </c>
      <c r="L19" s="9" t="s">
        <v>125</v>
      </c>
      <c r="M19" s="9" t="s">
        <v>125</v>
      </c>
      <c r="N19" s="9" t="s">
        <v>125</v>
      </c>
      <c r="O19" s="9" t="s">
        <v>125</v>
      </c>
      <c r="P19" s="9" t="s">
        <v>125</v>
      </c>
      <c r="Q19" s="9" t="s">
        <v>125</v>
      </c>
      <c r="R19" s="9" t="s">
        <v>125</v>
      </c>
      <c r="S19" s="26">
        <v>6067596</v>
      </c>
      <c r="T19" s="12">
        <v>1947</v>
      </c>
      <c r="U19" s="12">
        <v>22382230</v>
      </c>
    </row>
    <row r="20" spans="1:22" x14ac:dyDescent="0.25">
      <c r="A20" s="9" t="s">
        <v>351</v>
      </c>
      <c r="B20" s="9"/>
      <c r="C20" s="9" t="s">
        <v>125</v>
      </c>
      <c r="D20" s="9" t="s">
        <v>125</v>
      </c>
      <c r="E20" s="9" t="s">
        <v>125</v>
      </c>
      <c r="F20" s="9" t="s">
        <v>125</v>
      </c>
      <c r="G20" s="9" t="s">
        <v>125</v>
      </c>
      <c r="H20" s="9" t="s">
        <v>125</v>
      </c>
      <c r="I20" s="9" t="s">
        <v>125</v>
      </c>
      <c r="J20" s="9" t="s">
        <v>125</v>
      </c>
      <c r="K20" s="9" t="s">
        <v>125</v>
      </c>
      <c r="L20" s="9" t="s">
        <v>125</v>
      </c>
      <c r="M20" s="9" t="s">
        <v>125</v>
      </c>
      <c r="N20" s="9" t="s">
        <v>125</v>
      </c>
      <c r="O20" s="9" t="s">
        <v>125</v>
      </c>
      <c r="P20" s="9" t="s">
        <v>125</v>
      </c>
      <c r="Q20" s="9" t="s">
        <v>125</v>
      </c>
      <c r="R20" s="9" t="s">
        <v>125</v>
      </c>
      <c r="S20" s="26">
        <v>1251550</v>
      </c>
      <c r="T20" s="12">
        <v>24</v>
      </c>
      <c r="U20" s="12" t="s">
        <v>125</v>
      </c>
    </row>
    <row r="21" spans="1:22" s="62" customFormat="1" x14ac:dyDescent="0.25">
      <c r="A21" s="10" t="s">
        <v>334</v>
      </c>
      <c r="B21" s="10"/>
      <c r="C21" s="10" t="s">
        <v>125</v>
      </c>
      <c r="D21" s="10" t="s">
        <v>125</v>
      </c>
      <c r="E21" s="10" t="s">
        <v>125</v>
      </c>
      <c r="F21" s="10" t="s">
        <v>125</v>
      </c>
      <c r="G21" s="10" t="s">
        <v>125</v>
      </c>
      <c r="H21" s="10" t="s">
        <v>125</v>
      </c>
      <c r="I21" s="10" t="s">
        <v>125</v>
      </c>
      <c r="J21" s="10" t="s">
        <v>125</v>
      </c>
      <c r="K21" s="10" t="s">
        <v>125</v>
      </c>
      <c r="L21" s="10" t="s">
        <v>125</v>
      </c>
      <c r="M21" s="10" t="s">
        <v>125</v>
      </c>
      <c r="N21" s="10" t="s">
        <v>125</v>
      </c>
      <c r="O21" s="10" t="s">
        <v>125</v>
      </c>
      <c r="P21" s="10" t="s">
        <v>125</v>
      </c>
      <c r="Q21" s="10" t="s">
        <v>125</v>
      </c>
      <c r="R21" s="10" t="s">
        <v>125</v>
      </c>
      <c r="S21" s="26">
        <v>7319146</v>
      </c>
      <c r="T21" s="11">
        <v>1971</v>
      </c>
      <c r="U21" s="11" t="s">
        <v>125</v>
      </c>
    </row>
    <row r="22" spans="1:22" x14ac:dyDescent="0.25">
      <c r="A22" s="25" t="s">
        <v>397</v>
      </c>
    </row>
    <row r="23" spans="1:22" x14ac:dyDescent="0.25">
      <c r="A23" s="25" t="s">
        <v>398</v>
      </c>
      <c r="B23" s="46"/>
    </row>
    <row r="24" spans="1:22" x14ac:dyDescent="0.25">
      <c r="A24" s="25" t="s">
        <v>835</v>
      </c>
    </row>
    <row r="27" spans="1:22" ht="8.1" customHeight="1" x14ac:dyDescent="0.25">
      <c r="A27" s="99"/>
      <c r="B27" s="100"/>
      <c r="C27" s="100"/>
      <c r="D27" s="100"/>
      <c r="E27" s="100"/>
      <c r="F27" s="100"/>
      <c r="G27" s="100"/>
      <c r="H27" s="100"/>
      <c r="I27" s="100"/>
      <c r="J27" s="100"/>
      <c r="K27" s="100"/>
      <c r="L27" s="100"/>
      <c r="M27" s="100"/>
      <c r="N27" s="100"/>
      <c r="O27" s="100"/>
      <c r="P27" s="100"/>
      <c r="Q27" s="100"/>
      <c r="R27" s="100"/>
      <c r="S27" s="100"/>
      <c r="T27" s="100"/>
      <c r="U27" s="100"/>
      <c r="V27" s="100"/>
    </row>
    <row r="28" spans="1:22" x14ac:dyDescent="0.25">
      <c r="A28" s="25"/>
    </row>
    <row r="29" spans="1:22" ht="21" x14ac:dyDescent="0.35">
      <c r="A29" s="729" t="s">
        <v>929</v>
      </c>
      <c r="B29" s="730"/>
      <c r="C29" s="730"/>
      <c r="D29" s="730"/>
      <c r="E29" s="730"/>
      <c r="F29" s="730"/>
      <c r="G29" s="730"/>
      <c r="H29" s="730"/>
      <c r="I29" s="730"/>
      <c r="J29" s="730"/>
      <c r="K29" s="731"/>
      <c r="L29" s="443"/>
      <c r="M29" s="443"/>
      <c r="N29" s="443"/>
      <c r="O29" s="443"/>
    </row>
    <row r="30" spans="1:22" ht="32.25" customHeight="1" x14ac:dyDescent="0.25">
      <c r="A30" s="736" t="s">
        <v>960</v>
      </c>
      <c r="B30" s="737"/>
      <c r="C30" s="737"/>
      <c r="D30" s="737"/>
      <c r="E30" s="737"/>
      <c r="F30" s="737"/>
      <c r="G30" s="737"/>
      <c r="H30" s="737"/>
      <c r="I30" s="737"/>
      <c r="J30" s="737"/>
      <c r="K30" s="738"/>
      <c r="L30" s="499"/>
      <c r="M30" s="499"/>
      <c r="N30" s="499"/>
      <c r="O30" s="499"/>
    </row>
    <row r="31" spans="1:22" ht="17.25" x14ac:dyDescent="0.25">
      <c r="A31" s="594" t="s">
        <v>1043</v>
      </c>
      <c r="B31" s="61" t="s">
        <v>1048</v>
      </c>
      <c r="C31" s="604" t="s">
        <v>966</v>
      </c>
      <c r="D31" s="324" t="s">
        <v>965</v>
      </c>
      <c r="E31" s="324" t="s">
        <v>1044</v>
      </c>
      <c r="F31" s="324" t="s">
        <v>1045</v>
      </c>
      <c r="G31" s="610" t="s">
        <v>1046</v>
      </c>
      <c r="H31" s="611" t="s">
        <v>1047</v>
      </c>
      <c r="I31" s="612" t="s">
        <v>1049</v>
      </c>
      <c r="J31" s="719" t="s">
        <v>730</v>
      </c>
      <c r="K31" s="721"/>
      <c r="L31" s="33"/>
      <c r="M31" s="33"/>
      <c r="N31" s="33"/>
      <c r="O31" s="33"/>
      <c r="P31" s="33"/>
      <c r="V31"/>
    </row>
    <row r="32" spans="1:22" x14ac:dyDescent="0.25">
      <c r="A32" s="603" t="s">
        <v>388</v>
      </c>
      <c r="B32" s="474"/>
      <c r="C32" s="474">
        <v>2.1</v>
      </c>
      <c r="D32" s="474">
        <v>1.7</v>
      </c>
      <c r="E32" s="474">
        <v>1.4</v>
      </c>
      <c r="F32" s="27">
        <v>3.9</v>
      </c>
      <c r="G32" s="27">
        <v>1.7</v>
      </c>
      <c r="H32" s="592">
        <v>2.4</v>
      </c>
      <c r="I32" s="609">
        <v>2.4</v>
      </c>
      <c r="J32" s="740"/>
      <c r="K32" s="741"/>
      <c r="L32" s="33"/>
      <c r="M32" s="33"/>
      <c r="N32" s="33"/>
      <c r="O32" s="33"/>
      <c r="P32" s="33"/>
      <c r="V32"/>
    </row>
    <row r="33" spans="1:22" x14ac:dyDescent="0.25">
      <c r="A33" s="603" t="s">
        <v>389</v>
      </c>
      <c r="B33" s="474"/>
      <c r="C33" s="474">
        <v>1.5</v>
      </c>
      <c r="D33" s="474">
        <v>1.9</v>
      </c>
      <c r="E33" s="474">
        <v>1.7</v>
      </c>
      <c r="F33" s="27">
        <v>2.1</v>
      </c>
      <c r="G33" s="27">
        <v>2.2999999999999998</v>
      </c>
      <c r="H33" s="592">
        <v>2.7</v>
      </c>
      <c r="I33" s="592">
        <v>2.4</v>
      </c>
      <c r="J33" s="740"/>
      <c r="K33" s="741"/>
      <c r="V33"/>
    </row>
    <row r="34" spans="1:22" x14ac:dyDescent="0.25">
      <c r="A34" s="603"/>
      <c r="B34" s="474" t="s">
        <v>930</v>
      </c>
      <c r="C34" s="474">
        <v>1.2</v>
      </c>
      <c r="D34" s="474">
        <v>1.5</v>
      </c>
      <c r="E34" s="474">
        <v>1.3</v>
      </c>
      <c r="F34" s="27">
        <v>1.6</v>
      </c>
      <c r="G34" s="27">
        <v>1.7</v>
      </c>
      <c r="H34" s="592">
        <v>2</v>
      </c>
      <c r="I34" s="592">
        <v>1.5</v>
      </c>
      <c r="J34" s="740"/>
      <c r="K34" s="741"/>
      <c r="V34"/>
    </row>
    <row r="35" spans="1:22" x14ac:dyDescent="0.25">
      <c r="A35" s="591"/>
      <c r="B35" s="27" t="s">
        <v>931</v>
      </c>
      <c r="C35" s="27">
        <v>0.1</v>
      </c>
      <c r="D35" s="27">
        <v>0.2</v>
      </c>
      <c r="E35" s="27">
        <v>0.2</v>
      </c>
      <c r="F35" s="27">
        <v>0.2</v>
      </c>
      <c r="G35" s="27">
        <v>0.3</v>
      </c>
      <c r="H35" s="592">
        <v>0.3</v>
      </c>
      <c r="I35" s="592">
        <v>0.3</v>
      </c>
      <c r="J35" s="740"/>
      <c r="K35" s="741"/>
      <c r="V35"/>
    </row>
    <row r="36" spans="1:22" x14ac:dyDescent="0.25">
      <c r="A36" s="590" t="s">
        <v>932</v>
      </c>
      <c r="B36" s="469"/>
      <c r="C36" s="469">
        <v>2012</v>
      </c>
      <c r="D36" s="469">
        <v>2013</v>
      </c>
      <c r="E36" s="469">
        <v>2014</v>
      </c>
      <c r="F36" s="469">
        <v>2015</v>
      </c>
      <c r="G36" s="83">
        <v>2016</v>
      </c>
      <c r="H36" s="607">
        <v>2017</v>
      </c>
      <c r="I36" s="607">
        <v>2018</v>
      </c>
      <c r="J36" s="719" t="s">
        <v>730</v>
      </c>
      <c r="K36" s="721"/>
      <c r="V36"/>
    </row>
    <row r="37" spans="1:22" x14ac:dyDescent="0.25">
      <c r="A37" s="603" t="s">
        <v>933</v>
      </c>
      <c r="B37" s="474"/>
      <c r="C37" s="474" t="s">
        <v>125</v>
      </c>
      <c r="D37" s="474">
        <v>1.6</v>
      </c>
      <c r="E37" s="474">
        <v>1.6</v>
      </c>
      <c r="F37" s="27">
        <v>2.2000000000000002</v>
      </c>
      <c r="G37" s="27">
        <v>1.4</v>
      </c>
      <c r="H37" s="592">
        <v>1.7</v>
      </c>
      <c r="I37" s="592">
        <v>1.3</v>
      </c>
      <c r="J37" s="740"/>
      <c r="K37" s="741"/>
      <c r="V37"/>
    </row>
    <row r="38" spans="1:22" x14ac:dyDescent="0.25">
      <c r="A38" s="605" t="s">
        <v>961</v>
      </c>
      <c r="B38" s="606"/>
      <c r="C38" s="606" t="s">
        <v>125</v>
      </c>
      <c r="D38" s="606">
        <v>139</v>
      </c>
      <c r="E38" s="606">
        <v>119</v>
      </c>
      <c r="F38" s="596">
        <v>177</v>
      </c>
      <c r="G38" s="596">
        <v>173</v>
      </c>
      <c r="H38" s="608">
        <v>230</v>
      </c>
      <c r="I38" s="608">
        <v>228</v>
      </c>
      <c r="J38" s="740"/>
      <c r="K38" s="741"/>
      <c r="V38"/>
    </row>
    <row r="39" spans="1:22" x14ac:dyDescent="0.25">
      <c r="A39" s="25" t="s">
        <v>934</v>
      </c>
      <c r="O39" s="33"/>
    </row>
    <row r="40" spans="1:22" s="448" customFormat="1" ht="14.25" customHeight="1" x14ac:dyDescent="0.25">
      <c r="A40" s="739" t="s">
        <v>964</v>
      </c>
      <c r="B40" s="739"/>
      <c r="C40" s="739"/>
      <c r="D40" s="739"/>
      <c r="E40" s="739"/>
      <c r="F40" s="739"/>
      <c r="G40" s="739"/>
      <c r="H40" s="739"/>
      <c r="I40" s="739"/>
      <c r="J40" s="447"/>
      <c r="K40" s="447"/>
      <c r="L40" s="447"/>
      <c r="M40" s="447"/>
      <c r="N40" s="447"/>
      <c r="O40" s="447"/>
      <c r="P40" s="447"/>
      <c r="Q40" s="447"/>
      <c r="R40" s="447"/>
      <c r="S40" s="447"/>
      <c r="T40" s="447"/>
      <c r="U40" s="447"/>
    </row>
  </sheetData>
  <mergeCells count="13">
    <mergeCell ref="A30:K30"/>
    <mergeCell ref="A29:K29"/>
    <mergeCell ref="A40:I40"/>
    <mergeCell ref="A4:Q4"/>
    <mergeCell ref="A15:U15"/>
    <mergeCell ref="J32:K32"/>
    <mergeCell ref="J38:K38"/>
    <mergeCell ref="J33:K33"/>
    <mergeCell ref="J34:K34"/>
    <mergeCell ref="J35:K35"/>
    <mergeCell ref="J37:K37"/>
    <mergeCell ref="J31:K31"/>
    <mergeCell ref="J36:K36"/>
  </mergeCells>
  <pageMargins left="0.25590551181102361" right="0.25590551181102361" top="0.39370078740157477" bottom="0.39370078740157477" header="0.3" footer="0.3"/>
  <pageSetup paperSize="9" scale="37" orientation="landscape" r:id="rId1"/>
  <drawing r:id="rId2"/>
  <tableParts count="2">
    <tablePart r:id="rId3"/>
    <tablePart r:id="rId4"/>
  </tableParts>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'Funding Voluntary Sector'!C32:I32</xm:f>
              <xm:sqref>J32</xm:sqref>
            </x14:sparkline>
            <x14:sparkline>
              <xm:f>'Funding Voluntary Sector'!C34:I34</xm:f>
              <xm:sqref>J34</xm:sqref>
            </x14:sparkline>
            <x14:sparkline>
              <xm:f>'Funding Voluntary Sector'!C33:I33</xm:f>
              <xm:sqref>J33</xm:sqref>
            </x14:sparkline>
            <x14:sparkline>
              <xm:f>'Funding Voluntary Sector'!C37:I37</xm:f>
              <xm:sqref>J37</xm:sqref>
            </x14:sparkline>
            <x14:sparkline>
              <xm:f>'Funding Voluntary Sector'!C38:I38</xm:f>
              <xm:sqref>J38</xm:sqref>
            </x14:sparkline>
            <x14:sparkline>
              <xm:f>'Funding Voluntary Sector'!C35:I35</xm:f>
              <xm:sqref>J35</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22"/>
  <sheetViews>
    <sheetView showRowColHeaders="0" zoomScaleNormal="100" workbookViewId="0"/>
  </sheetViews>
  <sheetFormatPr defaultRowHeight="15" x14ac:dyDescent="0.25"/>
  <cols>
    <col min="1" max="1" width="172.42578125" style="80" customWidth="1"/>
    <col min="2" max="16" width="9.140625" style="8"/>
  </cols>
  <sheetData>
    <row r="1" spans="1:14" customFormat="1" ht="15" customHeight="1" x14ac:dyDescent="0.25">
      <c r="A1" s="80"/>
      <c r="B1" s="8"/>
      <c r="C1" s="8"/>
      <c r="D1" s="8"/>
      <c r="E1" s="8"/>
      <c r="F1" s="8"/>
      <c r="G1" s="8"/>
      <c r="H1" s="8"/>
      <c r="I1" s="8"/>
      <c r="J1" s="8"/>
      <c r="K1" s="8"/>
      <c r="L1" s="8"/>
      <c r="M1" s="8"/>
      <c r="N1" s="8"/>
    </row>
    <row r="2" spans="1:14" customFormat="1" ht="15" customHeight="1" x14ac:dyDescent="0.25">
      <c r="A2" s="80"/>
      <c r="B2" s="8"/>
      <c r="C2" s="8"/>
      <c r="D2" s="8"/>
      <c r="E2" s="8"/>
      <c r="F2" s="8"/>
      <c r="G2" s="8"/>
      <c r="H2" s="8"/>
      <c r="I2" s="8"/>
      <c r="J2" s="8"/>
      <c r="K2" s="8"/>
      <c r="L2" s="8"/>
      <c r="M2" s="8"/>
      <c r="N2" s="8"/>
    </row>
    <row r="3" spans="1:14" customFormat="1" ht="26.25" x14ac:dyDescent="0.4">
      <c r="A3" s="234" t="s">
        <v>403</v>
      </c>
      <c r="B3" s="235"/>
      <c r="C3" s="235"/>
      <c r="D3" s="235"/>
      <c r="E3" s="235"/>
      <c r="F3" s="235"/>
      <c r="G3" s="235"/>
      <c r="H3" s="235"/>
      <c r="I3" s="235"/>
      <c r="J3" s="235"/>
      <c r="K3" s="235"/>
      <c r="L3" s="235"/>
      <c r="M3" s="235"/>
      <c r="N3" s="235"/>
    </row>
    <row r="4" spans="1:14" customFormat="1" ht="32.25" customHeight="1" x14ac:dyDescent="0.25">
      <c r="A4" s="55" t="s">
        <v>711</v>
      </c>
      <c r="B4" s="236"/>
      <c r="C4" s="236"/>
      <c r="D4" s="236"/>
      <c r="E4" s="236"/>
      <c r="F4" s="236"/>
      <c r="G4" s="236"/>
      <c r="H4" s="236"/>
      <c r="I4" s="236"/>
      <c r="J4" s="236"/>
      <c r="K4" s="236"/>
      <c r="L4" s="236"/>
      <c r="M4" s="236"/>
      <c r="N4" s="236"/>
    </row>
    <row r="6" spans="1:14" customFormat="1" x14ac:dyDescent="0.25">
      <c r="A6" s="20" t="s">
        <v>834</v>
      </c>
      <c r="B6" s="237"/>
      <c r="C6" s="237"/>
      <c r="D6" s="237"/>
      <c r="E6" s="237"/>
      <c r="F6" s="237"/>
      <c r="G6" s="237"/>
      <c r="H6" s="237"/>
      <c r="I6" s="237"/>
      <c r="J6" s="237"/>
      <c r="K6" s="237"/>
      <c r="L6" s="237"/>
      <c r="M6" s="237"/>
      <c r="N6" s="237"/>
    </row>
    <row r="7" spans="1:14" customFormat="1" ht="33" customHeight="1" x14ac:dyDescent="0.25">
      <c r="A7" s="240" t="s">
        <v>957</v>
      </c>
      <c r="B7" s="233"/>
      <c r="C7" s="233"/>
      <c r="D7" s="233"/>
      <c r="E7" s="233"/>
      <c r="F7" s="233"/>
      <c r="G7" s="233"/>
      <c r="H7" s="233"/>
      <c r="I7" s="233"/>
      <c r="J7" s="233"/>
      <c r="K7" s="233"/>
      <c r="L7" s="233"/>
      <c r="M7" s="233"/>
      <c r="N7" s="233"/>
    </row>
    <row r="8" spans="1:14" customFormat="1" x14ac:dyDescent="0.25">
      <c r="A8" s="241" t="s">
        <v>830</v>
      </c>
      <c r="B8" s="238"/>
      <c r="C8" s="238"/>
      <c r="D8" s="238"/>
      <c r="E8" s="238"/>
      <c r="F8" s="238"/>
      <c r="G8" s="238"/>
      <c r="H8" s="238"/>
      <c r="I8" s="238"/>
      <c r="J8" s="238"/>
      <c r="K8" s="238"/>
      <c r="L8" s="238"/>
      <c r="M8" s="238"/>
      <c r="N8" s="238"/>
    </row>
    <row r="10" spans="1:14" customFormat="1" x14ac:dyDescent="0.25">
      <c r="A10" s="524" t="s">
        <v>1000</v>
      </c>
      <c r="B10" s="237"/>
      <c r="C10" s="237"/>
      <c r="D10" s="237"/>
      <c r="E10" s="237"/>
      <c r="F10" s="237"/>
      <c r="G10" s="237"/>
      <c r="H10" s="237"/>
      <c r="I10" s="237"/>
      <c r="J10" s="237"/>
      <c r="K10" s="237"/>
      <c r="L10" s="237"/>
      <c r="M10" s="237"/>
      <c r="N10" s="237"/>
    </row>
    <row r="11" spans="1:14" customFormat="1" x14ac:dyDescent="0.25">
      <c r="A11" s="525" t="s">
        <v>973</v>
      </c>
      <c r="B11" s="133"/>
      <c r="C11" s="133"/>
      <c r="D11" s="133"/>
      <c r="E11" s="133"/>
      <c r="F11" s="133"/>
      <c r="G11" s="133"/>
      <c r="H11" s="133"/>
      <c r="I11" s="133"/>
      <c r="J11" s="133"/>
      <c r="K11" s="133"/>
      <c r="L11" s="133"/>
      <c r="M11" s="133"/>
      <c r="N11" s="133"/>
    </row>
    <row r="12" spans="1:14" customFormat="1" x14ac:dyDescent="0.25">
      <c r="A12" s="526" t="s">
        <v>969</v>
      </c>
      <c r="B12" s="133"/>
      <c r="C12" s="133"/>
      <c r="D12" s="133"/>
      <c r="E12" s="133"/>
      <c r="F12" s="133"/>
      <c r="G12" s="133"/>
      <c r="H12" s="133"/>
      <c r="I12" s="133"/>
      <c r="J12" s="133"/>
      <c r="K12" s="133"/>
      <c r="L12" s="133"/>
      <c r="M12" s="133"/>
      <c r="N12" s="133"/>
    </row>
    <row r="13" spans="1:14" customFormat="1" x14ac:dyDescent="0.25">
      <c r="A13" s="526" t="s">
        <v>968</v>
      </c>
      <c r="B13" s="133"/>
      <c r="C13" s="133"/>
      <c r="D13" s="133"/>
      <c r="E13" s="133"/>
      <c r="F13" s="133"/>
      <c r="G13" s="133"/>
      <c r="H13" s="133"/>
      <c r="I13" s="133"/>
      <c r="J13" s="133"/>
      <c r="K13" s="133"/>
      <c r="L13" s="133"/>
      <c r="M13" s="133"/>
      <c r="N13" s="133"/>
    </row>
    <row r="14" spans="1:14" customFormat="1" x14ac:dyDescent="0.25">
      <c r="A14" s="526" t="s">
        <v>1001</v>
      </c>
      <c r="B14" s="133"/>
      <c r="C14" s="133"/>
      <c r="D14" s="133"/>
      <c r="E14" s="133"/>
      <c r="F14" s="133"/>
      <c r="G14" s="133"/>
      <c r="H14" s="133"/>
      <c r="I14" s="133"/>
      <c r="J14" s="133"/>
      <c r="K14" s="133"/>
      <c r="L14" s="133"/>
      <c r="M14" s="133"/>
      <c r="N14" s="133"/>
    </row>
    <row r="15" spans="1:14" customFormat="1" x14ac:dyDescent="0.25">
      <c r="A15" s="525" t="s">
        <v>970</v>
      </c>
      <c r="B15" s="133"/>
      <c r="C15" s="133"/>
      <c r="D15" s="133"/>
      <c r="E15" s="133"/>
      <c r="F15" s="133"/>
      <c r="G15" s="133"/>
      <c r="H15" s="133"/>
      <c r="I15" s="133"/>
      <c r="J15" s="133"/>
      <c r="K15" s="133"/>
      <c r="L15" s="133"/>
      <c r="M15" s="133"/>
      <c r="N15" s="133"/>
    </row>
    <row r="16" spans="1:14" customFormat="1" ht="30" x14ac:dyDescent="0.25">
      <c r="A16" s="527" t="s">
        <v>971</v>
      </c>
      <c r="B16" s="133"/>
      <c r="C16" s="133"/>
      <c r="D16" s="133"/>
      <c r="E16" s="133"/>
      <c r="F16" s="133"/>
      <c r="G16" s="133"/>
      <c r="H16" s="133"/>
      <c r="I16" s="133"/>
      <c r="J16" s="133"/>
      <c r="K16" s="133"/>
      <c r="L16" s="133"/>
      <c r="M16" s="133"/>
      <c r="N16" s="133"/>
    </row>
    <row r="17" spans="1:14" customFormat="1" x14ac:dyDescent="0.25">
      <c r="A17" s="528" t="s">
        <v>972</v>
      </c>
      <c r="B17" s="133"/>
      <c r="C17" s="133"/>
      <c r="D17" s="133"/>
      <c r="E17" s="133"/>
      <c r="F17" s="133"/>
      <c r="G17" s="133"/>
      <c r="H17" s="133"/>
      <c r="I17" s="133"/>
      <c r="J17" s="133"/>
      <c r="K17" s="133"/>
      <c r="L17" s="133"/>
      <c r="M17" s="133"/>
      <c r="N17" s="133"/>
    </row>
    <row r="19" spans="1:14" customFormat="1" x14ac:dyDescent="0.25">
      <c r="A19" s="239" t="s">
        <v>958</v>
      </c>
      <c r="B19" s="237"/>
      <c r="C19" s="237"/>
      <c r="D19" s="237"/>
      <c r="E19" s="237"/>
      <c r="F19" s="237"/>
      <c r="G19" s="237"/>
      <c r="H19" s="237"/>
      <c r="I19" s="237"/>
      <c r="J19" s="237"/>
      <c r="K19" s="237"/>
      <c r="L19" s="237"/>
      <c r="M19" s="237"/>
      <c r="N19" s="237"/>
    </row>
    <row r="20" spans="1:14" customFormat="1" x14ac:dyDescent="0.25">
      <c r="A20" s="242" t="s">
        <v>404</v>
      </c>
      <c r="B20" s="238"/>
      <c r="C20" s="238"/>
      <c r="D20" s="238"/>
      <c r="E20" s="238"/>
      <c r="F20" s="238"/>
      <c r="G20" s="238"/>
      <c r="H20" s="238"/>
      <c r="I20" s="238"/>
      <c r="J20" s="238"/>
      <c r="K20" s="238"/>
      <c r="L20" s="238"/>
      <c r="M20" s="238"/>
      <c r="N20" s="238"/>
    </row>
    <row r="22" spans="1:14" customFormat="1" x14ac:dyDescent="0.25">
      <c r="A22" s="239" t="s">
        <v>959</v>
      </c>
      <c r="B22" s="237"/>
      <c r="C22" s="237"/>
      <c r="D22" s="237"/>
      <c r="E22" s="237"/>
      <c r="F22" s="237"/>
      <c r="G22" s="237"/>
      <c r="H22" s="237"/>
      <c r="I22" s="237"/>
      <c r="J22" s="237"/>
      <c r="K22" s="237"/>
      <c r="L22" s="237"/>
      <c r="M22" s="237"/>
      <c r="N22" s="237"/>
    </row>
  </sheetData>
  <pageMargins left="0.25590551181102361" right="0.25590551181102361" top="0.39370078740157477" bottom="0.39370078740157477" header="0.3" footer="0.3"/>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Summary</vt:lpstr>
      <vt:lpstr>Funding &amp; Resources HE</vt:lpstr>
      <vt:lpstr>Funding &amp; Resources HE Regional</vt:lpstr>
      <vt:lpstr>Funding &amp; Resources EH</vt:lpstr>
      <vt:lpstr>Funding and Resources NLHF</vt:lpstr>
      <vt:lpstr>Public Sector Funding</vt:lpstr>
      <vt:lpstr>Funding Voluntary Sector</vt:lpstr>
      <vt:lpstr>Funding Private Sector</vt:lpstr>
      <vt:lpstr>Natural Environment Funding</vt:lpstr>
      <vt:lpstr>Capacity - Employment</vt:lpstr>
      <vt:lpstr>Capacity - Employment LAs</vt:lpstr>
      <vt:lpstr>Skills - apprent. and training</vt:lpstr>
    </vt:vector>
  </TitlesOfParts>
  <Company>Peter Brett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aleeson</dc:creator>
  <cp:lastModifiedBy>Wilson, Simon</cp:lastModifiedBy>
  <cp:lastPrinted>2020-02-24T09:42:54Z</cp:lastPrinted>
  <dcterms:created xsi:type="dcterms:W3CDTF">2015-05-20T09:40:33Z</dcterms:created>
  <dcterms:modified xsi:type="dcterms:W3CDTF">2020-02-25T10:53:34Z</dcterms:modified>
</cp:coreProperties>
</file>